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0" yWindow="200" windowWidth="17940" windowHeight="12100" tabRatio="645" firstSheet="1" activeTab="6"/>
  </bookViews>
  <sheets>
    <sheet name="hydro-02" sheetId="1" r:id="rId1"/>
    <sheet name="plankton-02" sheetId="2" r:id="rId2"/>
    <sheet name="makroalger-02" sheetId="3" r:id="rId3"/>
    <sheet name="ålgräs-02" sheetId="4" r:id="rId4"/>
    <sheet name="epifauna-02" sheetId="5" r:id="rId5"/>
    <sheet name="infauna-02" sheetId="6" r:id="rId6"/>
    <sheet name="fintrådiga-02" sheetId="7" r:id="rId7"/>
  </sheets>
  <definedNames>
    <definedName name="_xlnm.Print_Area" localSheetId="4">'epifauna-02'!$A$1:$O$64</definedName>
    <definedName name="_xlnm.Print_Area" localSheetId="0">'hydro-02'!$A$1:$Y$46</definedName>
    <definedName name="_xlnm.Print_Area" localSheetId="5">'infauna-02'!$A$1:$O$84</definedName>
    <definedName name="_xlnm.Print_Area" localSheetId="1">'plankton-02'!$A$1:$I$77</definedName>
    <definedName name="_xlnm.Print_Area" localSheetId="3">'ålgräs-02'!$A$2:$J$12</definedName>
  </definedNames>
  <calcPr fullCalcOnLoad="1"/>
</workbook>
</file>

<file path=xl/sharedStrings.xml><?xml version="1.0" encoding="utf-8"?>
<sst xmlns="http://schemas.openxmlformats.org/spreadsheetml/2006/main" count="646" uniqueCount="244">
  <si>
    <t>Skottlängd cm, medel</t>
  </si>
  <si>
    <t>Artnamn</t>
  </si>
  <si>
    <t>SE</t>
  </si>
  <si>
    <t>Hörte</t>
  </si>
  <si>
    <t>Ammodytes tobianus</t>
  </si>
  <si>
    <t>Pomatoschistus microps</t>
  </si>
  <si>
    <t>Platichthys flesus</t>
  </si>
  <si>
    <t>Crangon crangon</t>
  </si>
  <si>
    <t>Palaemon adspersus</t>
  </si>
  <si>
    <t>Neomysis integer</t>
  </si>
  <si>
    <t>Praunus flexuosus</t>
  </si>
  <si>
    <t>Kämpinge</t>
  </si>
  <si>
    <t>SA</t>
  </si>
  <si>
    <t>Bathyporeia pilosa</t>
  </si>
  <si>
    <t>Corophium volutator</t>
  </si>
  <si>
    <t>Cerastoderma glaucum</t>
  </si>
  <si>
    <t>Hydrobia sp.</t>
  </si>
  <si>
    <t>Macoma baltica</t>
  </si>
  <si>
    <t>Mytilus edulis</t>
  </si>
  <si>
    <t>Hediste diversicolor</t>
  </si>
  <si>
    <t>Pygospio elegans</t>
  </si>
  <si>
    <t>Capitellidae sp.</t>
  </si>
  <si>
    <t>Abbekås</t>
  </si>
  <si>
    <t>Polysiphonia fucoides</t>
  </si>
  <si>
    <t>Datum</t>
  </si>
  <si>
    <t>Tid</t>
  </si>
  <si>
    <t>Siktdjup, m</t>
  </si>
  <si>
    <t>Djup, m</t>
  </si>
  <si>
    <t>Temp., °C</t>
  </si>
  <si>
    <t>Syre, ml/l</t>
  </si>
  <si>
    <t>Syremätt., %</t>
  </si>
  <si>
    <t>Salt, PSU</t>
  </si>
  <si>
    <t>PO4-P, µM</t>
  </si>
  <si>
    <t>Tot-P, µM</t>
  </si>
  <si>
    <t>SiO3-Si, µM</t>
  </si>
  <si>
    <t>NO2-N, µM</t>
  </si>
  <si>
    <t>NO3-N, µM</t>
  </si>
  <si>
    <t>NH4-N, µM</t>
  </si>
  <si>
    <t>Tot-N, µM</t>
  </si>
  <si>
    <t>POC, µM</t>
  </si>
  <si>
    <t>PON, µM</t>
  </si>
  <si>
    <t>Kl. a, µg/l</t>
  </si>
  <si>
    <t>Prim. prod, mg C/m3*h</t>
  </si>
  <si>
    <t>Strömhast., cm/s</t>
  </si>
  <si>
    <t>Strömrikt., °</t>
  </si>
  <si>
    <t>Provtagare</t>
  </si>
  <si>
    <t>Station</t>
  </si>
  <si>
    <t>Moln, X/8</t>
  </si>
  <si>
    <t>Vind, m/s</t>
  </si>
  <si>
    <t xml:space="preserve">Falsterbo, N55° 19,52 E12° 56,47 </t>
  </si>
  <si>
    <t>0-16</t>
  </si>
  <si>
    <t>Weste Nylander</t>
  </si>
  <si>
    <t>0845-0930</t>
  </si>
  <si>
    <t>0850-0925</t>
  </si>
  <si>
    <t>Station Falsterbo</t>
  </si>
  <si>
    <t>Växtplankton</t>
  </si>
  <si>
    <t>SVF Hydrografi 2002 Station Falsterbo</t>
  </si>
  <si>
    <t>0850-0935</t>
  </si>
  <si>
    <t>NV, 5-8</t>
  </si>
  <si>
    <t>NV, 2</t>
  </si>
  <si>
    <t>SO 2</t>
  </si>
  <si>
    <t>O 2</t>
  </si>
  <si>
    <t>0840-0930</t>
  </si>
  <si>
    <t>OSO, 4</t>
  </si>
  <si>
    <t>0845-0945</t>
  </si>
  <si>
    <t>O, 7</t>
  </si>
  <si>
    <t>SO 6-7</t>
  </si>
  <si>
    <t>0845-0925</t>
  </si>
  <si>
    <t>vxl, 0-1</t>
  </si>
  <si>
    <t>1230-1330</t>
  </si>
  <si>
    <t>OSO, 10</t>
  </si>
  <si>
    <t>SVF 2002</t>
  </si>
  <si>
    <t>Entomoneis paludosa</t>
  </si>
  <si>
    <t>P. bipes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</si>
  <si>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</si>
  <si>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</si>
  <si>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</si>
  <si>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</si>
  <si>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</si>
  <si>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</si>
  <si>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</si>
  <si>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0-1 m=1 m</t>
  </si>
  <si>
    <t>1-2 m=1,2 m</t>
  </si>
  <si>
    <t>2-3 m=2,0 m</t>
  </si>
  <si>
    <t>Fintrådiga alger 2002</t>
  </si>
  <si>
    <t>Medelvärde g tv/m2</t>
  </si>
  <si>
    <t>standardavvikelse SA (n=5), g tv/m2</t>
  </si>
  <si>
    <t>Projektnr.</t>
  </si>
  <si>
    <t>Djup m</t>
  </si>
  <si>
    <t>Provtagn. omg.</t>
  </si>
  <si>
    <t>Grönmedel</t>
  </si>
  <si>
    <t>Brunmedel</t>
  </si>
  <si>
    <t>Rödmedel</t>
  </si>
  <si>
    <t>Totmedel</t>
  </si>
  <si>
    <t>Grön SA</t>
  </si>
  <si>
    <t>Brun SA</t>
  </si>
  <si>
    <t>Röd SA</t>
  </si>
  <si>
    <t>Tot SA</t>
  </si>
  <si>
    <t>Täckning %</t>
  </si>
  <si>
    <t>Tjocklek cm</t>
  </si>
  <si>
    <t>Dominant art</t>
  </si>
  <si>
    <t>108/02</t>
  </si>
  <si>
    <t>Polysiphonia fucoides/Ceramium nodulosum</t>
  </si>
  <si>
    <t>Alla värden i celler per liter (förekommande &lt;200 celler/l= X)</t>
  </si>
  <si>
    <t>Arter, släkten, storleksgrupper</t>
  </si>
  <si>
    <t>Kiselalger</t>
  </si>
  <si>
    <t>Actinocyclus sp.</t>
  </si>
  <si>
    <t>Cerataulina pelagica</t>
  </si>
  <si>
    <t>X</t>
  </si>
  <si>
    <t xml:space="preserve">Chaetoceros danicus </t>
  </si>
  <si>
    <t>Ch. brevis</t>
  </si>
  <si>
    <t>Ch. impressus</t>
  </si>
  <si>
    <t>Ch. radians</t>
  </si>
  <si>
    <t>Ch. similis</t>
  </si>
  <si>
    <t>Ch. subtilis</t>
  </si>
  <si>
    <t>Ch. tenuissimus</t>
  </si>
  <si>
    <t>Ch. wighami</t>
  </si>
  <si>
    <t>Ch. sp.</t>
  </si>
  <si>
    <t>Coscinnodiscus sp.</t>
  </si>
  <si>
    <t>Ditylum brightwelli</t>
  </si>
  <si>
    <t>Guinardia flaccida</t>
  </si>
  <si>
    <t>Melosira nummoloides</t>
  </si>
  <si>
    <t>Nitzschia closterium</t>
  </si>
  <si>
    <t>Proboscia alata</t>
  </si>
  <si>
    <t>Pseudonitzschia seriata</t>
  </si>
  <si>
    <t>Rhizosolenia delicatula</t>
  </si>
  <si>
    <t>Rhizosolenia fragillissima</t>
  </si>
  <si>
    <t>Skeletonema costatum</t>
  </si>
  <si>
    <t>Thalassionema nitzschioides</t>
  </si>
  <si>
    <t>Thalassiosira decipiens</t>
  </si>
  <si>
    <t>Th. cf. levanderi</t>
  </si>
  <si>
    <t>Th. nordenskioldi</t>
  </si>
  <si>
    <t>Th. Baltica</t>
  </si>
  <si>
    <t>pennata kiselalger</t>
  </si>
  <si>
    <t>Summa</t>
  </si>
  <si>
    <t>Blågröna alger</t>
  </si>
  <si>
    <t>Anabaena sp.*</t>
  </si>
  <si>
    <t>Aphanizomenon flos-aquae*</t>
  </si>
  <si>
    <t>Nodularia spumigena*</t>
  </si>
  <si>
    <t>Dinoflagellater</t>
  </si>
  <si>
    <t>Amphidinium sp.</t>
  </si>
  <si>
    <t>Ceratium furca</t>
  </si>
  <si>
    <t>C. fusus</t>
  </si>
  <si>
    <t>C. tripos</t>
  </si>
  <si>
    <t>Dinophysis acuminata</t>
  </si>
  <si>
    <t>D. norvegica</t>
  </si>
  <si>
    <t>D. acuta</t>
  </si>
  <si>
    <t xml:space="preserve">Gyrodinium sp </t>
  </si>
  <si>
    <t>Heterocapsa triquetra</t>
  </si>
  <si>
    <t>Katodinium rotundatum</t>
  </si>
  <si>
    <t>Peridinella catenata</t>
  </si>
  <si>
    <t>Prorocentrum micans</t>
  </si>
  <si>
    <t>P. minimum</t>
  </si>
  <si>
    <t>Protoperidinium totalt</t>
  </si>
  <si>
    <t>P. pellucidum</t>
  </si>
  <si>
    <t>Scrippsiella sp.</t>
  </si>
  <si>
    <t>oident. dinoflagellat 15-40 µm</t>
  </si>
  <si>
    <t>Chrysophyceer</t>
  </si>
  <si>
    <t>Dictyocha speculum</t>
  </si>
  <si>
    <t>Dinobryon balticum</t>
  </si>
  <si>
    <t>Ebria tripartita</t>
  </si>
  <si>
    <t>Prasinophyceae</t>
  </si>
  <si>
    <t>Pyramimonas sp.</t>
  </si>
  <si>
    <t>Chlorophyceer</t>
  </si>
  <si>
    <t>Oocystis sp.</t>
  </si>
  <si>
    <t>Monader och flagellater</t>
  </si>
  <si>
    <t>3-6 m</t>
  </si>
  <si>
    <t>6-10 µm</t>
  </si>
  <si>
    <t>10-15 µm</t>
  </si>
  <si>
    <t>Ciliater, totalt</t>
  </si>
  <si>
    <t>oidentifierade  20-50 µm inkl.</t>
  </si>
  <si>
    <t>Mesodinium rubrum</t>
  </si>
  <si>
    <t>I övrigt förekommande</t>
  </si>
  <si>
    <t>Choanoflagellater**</t>
  </si>
  <si>
    <t>** ingår i monader 10-15 µm</t>
  </si>
  <si>
    <t>* anges i meter/liter</t>
  </si>
  <si>
    <t>Eutreptiella sp.</t>
  </si>
  <si>
    <t>Sydkustens Vattenvårdsförbund</t>
  </si>
  <si>
    <t>Station Kåseberga</t>
  </si>
  <si>
    <t>Täckningsgrad (%) av makroalger</t>
  </si>
  <si>
    <t>Art-grupp/djupintervall</t>
  </si>
  <si>
    <t>Grönalger</t>
  </si>
  <si>
    <t>Cladophora rupestris</t>
  </si>
  <si>
    <t>Cladophora sp. (grönslick)</t>
  </si>
  <si>
    <t xml:space="preserve">Enteromorpha sp. (tarmtång) </t>
  </si>
  <si>
    <t>Brunalger</t>
  </si>
  <si>
    <t>Chorda filum (snärjtång)</t>
  </si>
  <si>
    <t>Dictyosiphon foeniculaseus</t>
  </si>
  <si>
    <t>Ectocarpus/Pilayella</t>
  </si>
  <si>
    <t>Elachista fucicola</t>
  </si>
  <si>
    <t>Fucus serratus (sågtång)</t>
  </si>
  <si>
    <t>Fucus vesiculosus (blåstång)</t>
  </si>
  <si>
    <t>Spongonema tomentosa</t>
  </si>
  <si>
    <t>Rödalger</t>
  </si>
  <si>
    <t>Ceramium rubrum/Polysiphonia fucoides</t>
  </si>
  <si>
    <t>Lösa fintrådiga (Ceramium/Polysiphonia)</t>
  </si>
  <si>
    <t>Coccotylus truncatus</t>
  </si>
  <si>
    <t>Furcellaria lumbricalis (gaffeltång)</t>
  </si>
  <si>
    <t>Fanerogamer</t>
  </si>
  <si>
    <t>Zostera marina (ålgräs)</t>
  </si>
  <si>
    <t>Totalt</t>
  </si>
  <si>
    <t>Station Stavsten</t>
  </si>
  <si>
    <t>Provtagningsstation:</t>
  </si>
  <si>
    <t>Fredshög 2 m</t>
  </si>
  <si>
    <t>Projektnummer:</t>
  </si>
  <si>
    <t>Epifaunaprotokoll, individantal</t>
  </si>
  <si>
    <t>Lokal:</t>
  </si>
  <si>
    <t>114/02</t>
  </si>
  <si>
    <t>Provtagningsdatum:</t>
  </si>
  <si>
    <t>Antal individer/m2</t>
  </si>
  <si>
    <t>Kräftdjur</t>
  </si>
  <si>
    <t>CV (%)</t>
  </si>
  <si>
    <t>Totalt kräftdjur</t>
  </si>
  <si>
    <t>Fisk</t>
  </si>
  <si>
    <t>Totalt fisk</t>
  </si>
  <si>
    <t>Totalt antal individer/m2</t>
  </si>
  <si>
    <t>Epifaunaprotokoll, biomassa</t>
  </si>
  <si>
    <t>Askfri torrvikt mg/m2</t>
  </si>
  <si>
    <t>Totalt askfri torrvikt mg/m2</t>
  </si>
  <si>
    <t>Infaunaprotokoll, individantal</t>
  </si>
  <si>
    <t>Blötdjur</t>
  </si>
  <si>
    <t>Totalt blötdjur</t>
  </si>
  <si>
    <t>Borstmaskar</t>
  </si>
  <si>
    <t>Totalt borstmaskar</t>
  </si>
  <si>
    <t>Övriga</t>
  </si>
  <si>
    <t>Cironomidae.sp</t>
  </si>
  <si>
    <t>Totalt övriga</t>
  </si>
  <si>
    <t>Infaunaprotokoll, biomassa</t>
  </si>
  <si>
    <t>Etanolvåtvikt g/m2</t>
  </si>
  <si>
    <t>Totalt biomassa g/m2</t>
  </si>
  <si>
    <t>Total biomassa g/m2</t>
  </si>
  <si>
    <t>Sydkustens Vattenvårdsförbund 2002, ålgräs</t>
  </si>
  <si>
    <t>118/02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</si>
  <si>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</si>
  <si>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</si>
  <si>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</si>
  <si>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</si>
  <si>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</si>
  <si>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</si>
  <si>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</si>
  <si>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</si>
  <si>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>Skottantal/m2</t>
  </si>
  <si>
    <t>Biomassa skott, g/m2</t>
  </si>
  <si>
    <t>Biomassa rhizom, g/m2</t>
  </si>
</sst>
</file>

<file path=xl/styles.xml><?xml version="1.0" encoding="utf-8"?>
<styleSheet xmlns="http://schemas.openxmlformats.org/spreadsheetml/2006/main">
  <numFmts count="26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00"/>
    <numFmt numFmtId="171" formatCode="0.000000000"/>
    <numFmt numFmtId="172" formatCode="0.00000000"/>
    <numFmt numFmtId="173" formatCode="#,##0\ &quot;kr&quot;;\-#,##0\ &quot;kr&quot;"/>
    <numFmt numFmtId="174" formatCode="#,##0\ &quot;kr&quot;;[Red]\-#,##0\ &quot;kr&quot;"/>
    <numFmt numFmtId="175" formatCode="#,##0.00\ &quot;kr&quot;;\-#,##0.00\ &quot;kr&quot;"/>
    <numFmt numFmtId="176" formatCode="#,##0.00\ &quot;kr&quot;;[Red]\-#,##0.00\ &quot;kr&quot;"/>
    <numFmt numFmtId="177" formatCode="_-* #,##0\ &quot;kr&quot;_-;\-* #,##0\ &quot;kr&quot;_-;_-* &quot;-&quot;\ &quot;kr&quot;_-;_-@_-"/>
    <numFmt numFmtId="178" formatCode="_-* #,##0\ _k_r_-;\-* #,##0\ _k_r_-;_-* &quot;-&quot;\ _k_r_-;_-@_-"/>
    <numFmt numFmtId="179" formatCode="_-* #,##0.00\ &quot;kr&quot;_-;\-* #,##0.00\ &quot;kr&quot;_-;_-* &quot;-&quot;??\ &quot;kr&quot;_-;_-@_-"/>
    <numFmt numFmtId="180" formatCode="_-* #,##0.00\ _k_r_-;\-* #,##0.00\ _k_r_-;_-* &quot;-&quot;??\ _k_r_-;_-@_-"/>
    <numFmt numFmtId="181" formatCode="mmmm\ /yy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10"/>
      <name val="Tms Rmn"/>
      <family val="0"/>
    </font>
    <font>
      <sz val="10"/>
      <name val="Tms Rmn"/>
      <family val="0"/>
    </font>
    <font>
      <i/>
      <sz val="10"/>
      <name val="Tms Rmn"/>
      <family val="0"/>
    </font>
    <font>
      <b/>
      <sz val="12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Arial"/>
      <family val="0"/>
    </font>
    <font>
      <sz val="10"/>
      <name val="Geneva"/>
      <family val="0"/>
    </font>
    <font>
      <b/>
      <sz val="12"/>
      <name val="Tms Rmn"/>
      <family val="0"/>
    </font>
    <font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u val="single"/>
      <sz val="9"/>
      <color indexed="12"/>
      <name val="Geneva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>
      <alignment/>
      <protection/>
    </xf>
    <xf numFmtId="0" fontId="13" fillId="0" borderId="0">
      <alignment vertical="top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3" xfId="0" applyFont="1" applyBorder="1" applyAlignment="1">
      <alignment/>
    </xf>
    <xf numFmtId="168" fontId="8" fillId="0" borderId="4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6" xfId="0" applyFont="1" applyBorder="1" applyAlignment="1">
      <alignment/>
    </xf>
    <xf numFmtId="0" fontId="11" fillId="0" borderId="14" xfId="0" applyFont="1" applyBorder="1" applyAlignment="1">
      <alignment/>
    </xf>
    <xf numFmtId="168" fontId="11" fillId="0" borderId="6" xfId="0" applyNumberFormat="1" applyFont="1" applyBorder="1" applyAlignment="1">
      <alignment/>
    </xf>
    <xf numFmtId="0" fontId="11" fillId="0" borderId="15" xfId="0" applyFont="1" applyBorder="1" applyAlignment="1">
      <alignment/>
    </xf>
    <xf numFmtId="168" fontId="11" fillId="0" borderId="11" xfId="0" applyNumberFormat="1" applyFont="1" applyBorder="1" applyAlignment="1">
      <alignment/>
    </xf>
    <xf numFmtId="168" fontId="11" fillId="0" borderId="14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68" fontId="11" fillId="0" borderId="20" xfId="0" applyNumberFormat="1" applyFont="1" applyBorder="1" applyAlignment="1">
      <alignment/>
    </xf>
    <xf numFmtId="168" fontId="11" fillId="0" borderId="21" xfId="0" applyNumberFormat="1" applyFont="1" applyBorder="1" applyAlignment="1">
      <alignment/>
    </xf>
    <xf numFmtId="168" fontId="11" fillId="0" borderId="19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168" fontId="11" fillId="0" borderId="1" xfId="0" applyNumberFormat="1" applyFont="1" applyBorder="1" applyAlignment="1">
      <alignment/>
    </xf>
    <xf numFmtId="168" fontId="11" fillId="0" borderId="2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" fontId="11" fillId="0" borderId="11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1" fontId="11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2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2" fontId="18" fillId="0" borderId="17" xfId="16" applyNumberFormat="1" applyFont="1" applyBorder="1" applyAlignment="1">
      <alignment horizontal="center"/>
      <protection/>
    </xf>
    <xf numFmtId="2" fontId="16" fillId="0" borderId="0" xfId="16" applyNumberFormat="1" applyFont="1" applyBorder="1" applyAlignment="1">
      <alignment horizontal="center"/>
      <protection/>
    </xf>
    <xf numFmtId="0" fontId="15" fillId="0" borderId="0" xfId="16" applyFont="1">
      <alignment/>
      <protection/>
    </xf>
    <xf numFmtId="0" fontId="8" fillId="0" borderId="0" xfId="16" applyFont="1" applyAlignment="1">
      <alignment horizontal="center"/>
      <protection/>
    </xf>
    <xf numFmtId="0" fontId="8" fillId="0" borderId="0" xfId="16" applyFont="1">
      <alignment/>
      <protection/>
    </xf>
    <xf numFmtId="0" fontId="8" fillId="0" borderId="0" xfId="16" applyFont="1" applyAlignment="1">
      <alignment horizontal="right"/>
      <protection/>
    </xf>
    <xf numFmtId="0" fontId="8" fillId="0" borderId="30" xfId="16" applyFont="1" applyBorder="1" applyAlignment="1">
      <alignment horizontal="left"/>
      <protection/>
    </xf>
    <xf numFmtId="0" fontId="8" fillId="0" borderId="0" xfId="16" applyFont="1" applyBorder="1" applyAlignment="1">
      <alignment horizontal="center"/>
      <protection/>
    </xf>
    <xf numFmtId="0" fontId="8" fillId="0" borderId="30" xfId="16" applyFont="1" applyBorder="1">
      <alignment/>
      <protection/>
    </xf>
    <xf numFmtId="14" fontId="16" fillId="0" borderId="30" xfId="16" applyNumberFormat="1" applyFont="1" applyBorder="1" applyAlignment="1">
      <alignment horizontal="center"/>
      <protection/>
    </xf>
    <xf numFmtId="14" fontId="8" fillId="0" borderId="0" xfId="16" applyNumberFormat="1" applyFont="1" applyBorder="1" applyAlignment="1">
      <alignment horizontal="center"/>
      <protection/>
    </xf>
    <xf numFmtId="0" fontId="8" fillId="0" borderId="0" xfId="16" applyFont="1" applyBorder="1">
      <alignment/>
      <protection/>
    </xf>
    <xf numFmtId="0" fontId="7" fillId="0" borderId="31" xfId="16" applyFont="1" applyBorder="1" applyAlignment="1">
      <alignment horizontal="center"/>
      <protection/>
    </xf>
    <xf numFmtId="0" fontId="8" fillId="0" borderId="32" xfId="16" applyFont="1" applyBorder="1">
      <alignment/>
      <protection/>
    </xf>
    <xf numFmtId="0" fontId="7" fillId="0" borderId="32" xfId="16" applyFont="1" applyBorder="1" applyAlignment="1">
      <alignment horizontal="left"/>
      <protection/>
    </xf>
    <xf numFmtId="0" fontId="7" fillId="0" borderId="32" xfId="16" applyFont="1" applyBorder="1" applyAlignment="1">
      <alignment horizontal="center"/>
      <protection/>
    </xf>
    <xf numFmtId="0" fontId="8" fillId="0" borderId="33" xfId="16" applyFont="1" applyBorder="1" applyAlignment="1">
      <alignment horizontal="center"/>
      <protection/>
    </xf>
    <xf numFmtId="0" fontId="7" fillId="0" borderId="34" xfId="16" applyFont="1" applyBorder="1">
      <alignment/>
      <protection/>
    </xf>
    <xf numFmtId="0" fontId="7" fillId="0" borderId="0" xfId="16" applyFont="1" applyBorder="1" applyAlignment="1">
      <alignment horizontal="center"/>
      <protection/>
    </xf>
    <xf numFmtId="0" fontId="8" fillId="0" borderId="35" xfId="16" applyFont="1" applyBorder="1" applyAlignment="1">
      <alignment horizontal="center"/>
      <protection/>
    </xf>
    <xf numFmtId="0" fontId="17" fillId="0" borderId="17" xfId="0" applyFont="1" applyBorder="1" applyAlignment="1">
      <alignment horizontal="right"/>
    </xf>
    <xf numFmtId="0" fontId="16" fillId="0" borderId="34" xfId="16" applyFont="1" applyBorder="1" applyAlignment="1">
      <alignment horizontal="center"/>
      <protection/>
    </xf>
    <xf numFmtId="0" fontId="16" fillId="0" borderId="33" xfId="16" applyFont="1" applyBorder="1" applyAlignment="1">
      <alignment horizontal="center"/>
      <protection/>
    </xf>
    <xf numFmtId="2" fontId="18" fillId="0" borderId="31" xfId="16" applyNumberFormat="1" applyFont="1" applyBorder="1" applyAlignment="1">
      <alignment horizontal="center"/>
      <protection/>
    </xf>
    <xf numFmtId="2" fontId="16" fillId="0" borderId="32" xfId="16" applyNumberFormat="1" applyFont="1" applyBorder="1" applyAlignment="1">
      <alignment horizontal="center"/>
      <protection/>
    </xf>
    <xf numFmtId="168" fontId="16" fillId="0" borderId="33" xfId="16" applyNumberFormat="1" applyFont="1" applyBorder="1" applyAlignment="1">
      <alignment horizontal="center"/>
      <protection/>
    </xf>
    <xf numFmtId="0" fontId="16" fillId="0" borderId="36" xfId="16" applyFont="1" applyBorder="1" applyAlignment="1">
      <alignment horizontal="center"/>
      <protection/>
    </xf>
    <xf numFmtId="0" fontId="16" fillId="0" borderId="35" xfId="16" applyFont="1" applyBorder="1" applyAlignment="1">
      <alignment horizontal="center"/>
      <protection/>
    </xf>
    <xf numFmtId="168" fontId="16" fillId="0" borderId="35" xfId="16" applyNumberFormat="1" applyFont="1" applyBorder="1" applyAlignment="1">
      <alignment horizontal="center"/>
      <protection/>
    </xf>
    <xf numFmtId="1" fontId="8" fillId="0" borderId="0" xfId="16" applyNumberFormat="1" applyFont="1">
      <alignment/>
      <protection/>
    </xf>
    <xf numFmtId="0" fontId="6" fillId="0" borderId="0" xfId="0" applyFont="1" applyAlignment="1">
      <alignment horizontal="right"/>
    </xf>
    <xf numFmtId="0" fontId="16" fillId="0" borderId="21" xfId="16" applyFont="1" applyBorder="1" applyAlignment="1">
      <alignment horizontal="center"/>
      <protection/>
    </xf>
    <xf numFmtId="0" fontId="16" fillId="0" borderId="37" xfId="16" applyFont="1" applyBorder="1" applyAlignment="1">
      <alignment horizontal="center"/>
      <protection/>
    </xf>
    <xf numFmtId="2" fontId="18" fillId="0" borderId="20" xfId="16" applyNumberFormat="1" applyFont="1" applyBorder="1" applyAlignment="1">
      <alignment horizontal="center"/>
      <protection/>
    </xf>
    <xf numFmtId="2" fontId="16" fillId="0" borderId="30" xfId="16" applyNumberFormat="1" applyFont="1" applyBorder="1" applyAlignment="1">
      <alignment horizontal="center"/>
      <protection/>
    </xf>
    <xf numFmtId="168" fontId="16" fillId="0" borderId="37" xfId="16" applyNumberFormat="1" applyFont="1" applyBorder="1" applyAlignment="1">
      <alignment horizontal="center"/>
      <protection/>
    </xf>
    <xf numFmtId="0" fontId="7" fillId="0" borderId="21" xfId="16" applyFont="1" applyBorder="1" applyAlignment="1">
      <alignment horizontal="right"/>
      <protection/>
    </xf>
    <xf numFmtId="0" fontId="8" fillId="0" borderId="20" xfId="16" applyFont="1" applyBorder="1" applyAlignment="1">
      <alignment horizontal="center"/>
      <protection/>
    </xf>
    <xf numFmtId="0" fontId="8" fillId="0" borderId="30" xfId="16" applyFont="1" applyBorder="1" applyAlignment="1">
      <alignment horizontal="center"/>
      <protection/>
    </xf>
    <xf numFmtId="2" fontId="7" fillId="0" borderId="20" xfId="16" applyNumberFormat="1" applyFont="1" applyBorder="1" applyAlignment="1">
      <alignment horizontal="center"/>
      <protection/>
    </xf>
    <xf numFmtId="2" fontId="18" fillId="0" borderId="30" xfId="16" applyNumberFormat="1" applyFont="1" applyBorder="1" applyAlignment="1">
      <alignment horizontal="center"/>
      <protection/>
    </xf>
    <xf numFmtId="2" fontId="7" fillId="0" borderId="0" xfId="16" applyNumberFormat="1" applyFont="1" applyBorder="1" applyAlignment="1">
      <alignment horizontal="center"/>
      <protection/>
    </xf>
    <xf numFmtId="2" fontId="16" fillId="0" borderId="35" xfId="16" applyNumberFormat="1" applyFont="1" applyBorder="1" applyAlignment="1">
      <alignment horizontal="center"/>
      <protection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8" fillId="0" borderId="17" xfId="16" applyFont="1" applyBorder="1" applyAlignment="1">
      <alignment horizontal="center"/>
      <protection/>
    </xf>
    <xf numFmtId="0" fontId="7" fillId="0" borderId="10" xfId="16" applyFont="1" applyBorder="1">
      <alignment/>
      <protection/>
    </xf>
    <xf numFmtId="0" fontId="7" fillId="0" borderId="10" xfId="16" applyFont="1" applyBorder="1" applyAlignment="1">
      <alignment horizontal="center"/>
      <protection/>
    </xf>
    <xf numFmtId="0" fontId="7" fillId="0" borderId="23" xfId="16" applyFont="1" applyBorder="1" applyAlignment="1">
      <alignment horizontal="center"/>
      <protection/>
    </xf>
    <xf numFmtId="0" fontId="7" fillId="0" borderId="22" xfId="16" applyFont="1" applyBorder="1" applyAlignment="1">
      <alignment horizontal="center"/>
      <protection/>
    </xf>
    <xf numFmtId="2" fontId="18" fillId="0" borderId="10" xfId="16" applyNumberFormat="1" applyFont="1" applyBorder="1" applyAlignment="1">
      <alignment horizontal="center"/>
      <protection/>
    </xf>
    <xf numFmtId="2" fontId="16" fillId="0" borderId="23" xfId="16" applyNumberFormat="1" applyFont="1" applyBorder="1" applyAlignment="1">
      <alignment horizontal="center"/>
      <protection/>
    </xf>
    <xf numFmtId="168" fontId="16" fillId="0" borderId="22" xfId="16" applyNumberFormat="1" applyFont="1" applyBorder="1" applyAlignment="1">
      <alignment horizontal="center"/>
      <protection/>
    </xf>
    <xf numFmtId="0" fontId="14" fillId="0" borderId="0" xfId="16">
      <alignment/>
      <protection/>
    </xf>
    <xf numFmtId="0" fontId="8" fillId="0" borderId="10" xfId="16" applyFont="1" applyBorder="1" applyAlignment="1">
      <alignment horizontal="center"/>
      <protection/>
    </xf>
    <xf numFmtId="2" fontId="7" fillId="0" borderId="10" xfId="16" applyNumberFormat="1" applyFont="1" applyBorder="1" applyAlignment="1">
      <alignment horizontal="center"/>
      <protection/>
    </xf>
    <xf numFmtId="2" fontId="18" fillId="0" borderId="23" xfId="16" applyNumberFormat="1" applyFont="1" applyBorder="1" applyAlignment="1">
      <alignment horizontal="center"/>
      <protection/>
    </xf>
    <xf numFmtId="0" fontId="8" fillId="0" borderId="1" xfId="16" applyFont="1" applyBorder="1" applyAlignment="1">
      <alignment horizontal="center"/>
      <protection/>
    </xf>
    <xf numFmtId="168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8" fontId="8" fillId="0" borderId="20" xfId="16" applyNumberFormat="1" applyFont="1" applyBorder="1" applyAlignment="1">
      <alignment horizontal="center"/>
      <protection/>
    </xf>
    <xf numFmtId="168" fontId="8" fillId="0" borderId="30" xfId="16" applyNumberFormat="1" applyFont="1" applyBorder="1" applyAlignment="1">
      <alignment horizontal="center"/>
      <protection/>
    </xf>
    <xf numFmtId="168" fontId="18" fillId="0" borderId="31" xfId="16" applyNumberFormat="1" applyFont="1" applyBorder="1" applyAlignment="1">
      <alignment horizontal="center"/>
      <protection/>
    </xf>
    <xf numFmtId="168" fontId="16" fillId="0" borderId="32" xfId="16" applyNumberFormat="1" applyFont="1" applyBorder="1" applyAlignment="1">
      <alignment horizontal="center"/>
      <protection/>
    </xf>
    <xf numFmtId="168" fontId="18" fillId="0" borderId="17" xfId="16" applyNumberFormat="1" applyFont="1" applyBorder="1" applyAlignment="1">
      <alignment horizontal="center"/>
      <protection/>
    </xf>
    <xf numFmtId="168" fontId="16" fillId="0" borderId="0" xfId="16" applyNumberFormat="1" applyFont="1" applyBorder="1" applyAlignment="1">
      <alignment horizontal="center"/>
      <protection/>
    </xf>
    <xf numFmtId="168" fontId="18" fillId="0" borderId="20" xfId="16" applyNumberFormat="1" applyFont="1" applyBorder="1" applyAlignment="1">
      <alignment horizontal="center"/>
      <protection/>
    </xf>
    <xf numFmtId="168" fontId="16" fillId="0" borderId="30" xfId="16" applyNumberFormat="1" applyFont="1" applyBorder="1" applyAlignment="1">
      <alignment horizontal="center"/>
      <protection/>
    </xf>
    <xf numFmtId="168" fontId="7" fillId="0" borderId="20" xfId="16" applyNumberFormat="1" applyFont="1" applyBorder="1" applyAlignment="1">
      <alignment horizontal="center"/>
      <protection/>
    </xf>
    <xf numFmtId="168" fontId="18" fillId="0" borderId="30" xfId="16" applyNumberFormat="1" applyFont="1" applyBorder="1" applyAlignment="1">
      <alignment horizontal="center"/>
      <protection/>
    </xf>
    <xf numFmtId="168" fontId="16" fillId="0" borderId="10" xfId="0" applyNumberFormat="1" applyFont="1" applyBorder="1" applyAlignment="1">
      <alignment horizontal="center"/>
    </xf>
    <xf numFmtId="168" fontId="18" fillId="0" borderId="10" xfId="16" applyNumberFormat="1" applyFont="1" applyBorder="1" applyAlignment="1">
      <alignment horizontal="center"/>
      <protection/>
    </xf>
    <xf numFmtId="168" fontId="16" fillId="0" borderId="23" xfId="16" applyNumberFormat="1" applyFont="1" applyBorder="1" applyAlignment="1">
      <alignment horizontal="center"/>
      <protection/>
    </xf>
    <xf numFmtId="1" fontId="7" fillId="0" borderId="20" xfId="16" applyNumberFormat="1" applyFont="1" applyBorder="1" applyAlignment="1">
      <alignment horizontal="center"/>
      <protection/>
    </xf>
    <xf numFmtId="1" fontId="7" fillId="0" borderId="30" xfId="16" applyNumberFormat="1" applyFont="1" applyBorder="1" applyAlignment="1">
      <alignment horizontal="center"/>
      <protection/>
    </xf>
    <xf numFmtId="168" fontId="18" fillId="0" borderId="23" xfId="16" applyNumberFormat="1" applyFont="1" applyBorder="1" applyAlignment="1">
      <alignment horizontal="center"/>
      <protection/>
    </xf>
    <xf numFmtId="168" fontId="18" fillId="0" borderId="22" xfId="16" applyNumberFormat="1" applyFont="1" applyBorder="1" applyAlignment="1">
      <alignment horizontal="center"/>
      <protection/>
    </xf>
    <xf numFmtId="167" fontId="16" fillId="0" borderId="1" xfId="0" applyNumberFormat="1" applyFont="1" applyBorder="1" applyAlignment="1">
      <alignment horizontal="center"/>
    </xf>
    <xf numFmtId="167" fontId="8" fillId="0" borderId="20" xfId="16" applyNumberFormat="1" applyFont="1" applyBorder="1" applyAlignment="1">
      <alignment horizontal="center"/>
      <protection/>
    </xf>
    <xf numFmtId="167" fontId="8" fillId="0" borderId="30" xfId="16" applyNumberFormat="1" applyFont="1" applyBorder="1" applyAlignment="1">
      <alignment horizontal="center"/>
      <protection/>
    </xf>
    <xf numFmtId="2" fontId="8" fillId="0" borderId="20" xfId="16" applyNumberFormat="1" applyFont="1" applyBorder="1" applyAlignment="1">
      <alignment horizontal="center"/>
      <protection/>
    </xf>
    <xf numFmtId="2" fontId="8" fillId="0" borderId="30" xfId="16" applyNumberFormat="1" applyFont="1" applyBorder="1" applyAlignment="1">
      <alignment horizontal="center"/>
      <protection/>
    </xf>
    <xf numFmtId="2" fontId="16" fillId="0" borderId="1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68" fontId="7" fillId="0" borderId="30" xfId="16" applyNumberFormat="1" applyFont="1" applyBorder="1" applyAlignment="1">
      <alignment horizontal="center"/>
      <protection/>
    </xf>
    <xf numFmtId="0" fontId="8" fillId="0" borderId="0" xfId="16" applyFont="1" applyBorder="1" applyAlignment="1">
      <alignment horizontal="right"/>
      <protection/>
    </xf>
    <xf numFmtId="0" fontId="7" fillId="0" borderId="30" xfId="16" applyFont="1" applyBorder="1" applyAlignment="1">
      <alignment horizontal="center"/>
      <protection/>
    </xf>
    <xf numFmtId="0" fontId="8" fillId="0" borderId="37" xfId="16" applyFont="1" applyBorder="1" applyAlignment="1">
      <alignment horizontal="center"/>
      <protection/>
    </xf>
    <xf numFmtId="0" fontId="16" fillId="0" borderId="1" xfId="16" applyFont="1" applyBorder="1" applyAlignment="1">
      <alignment horizontal="center"/>
      <protection/>
    </xf>
    <xf numFmtId="168" fontId="16" fillId="0" borderId="1" xfId="16" applyNumberFormat="1" applyFont="1" applyBorder="1" applyAlignment="1">
      <alignment horizontal="center"/>
      <protection/>
    </xf>
    <xf numFmtId="2" fontId="16" fillId="0" borderId="1" xfId="16" applyNumberFormat="1" applyFont="1" applyBorder="1" applyAlignment="1">
      <alignment horizontal="center"/>
      <protection/>
    </xf>
    <xf numFmtId="167" fontId="16" fillId="0" borderId="1" xfId="16" applyNumberFormat="1" applyFont="1" applyBorder="1" applyAlignment="1">
      <alignment horizontal="center"/>
      <protection/>
    </xf>
    <xf numFmtId="2" fontId="7" fillId="0" borderId="30" xfId="16" applyNumberFormat="1" applyFont="1" applyBorder="1" applyAlignment="1">
      <alignment horizontal="center"/>
      <protection/>
    </xf>
    <xf numFmtId="14" fontId="11" fillId="0" borderId="23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/>
    </xf>
    <xf numFmtId="168" fontId="11" fillId="0" borderId="4" xfId="0" applyNumberFormat="1" applyFont="1" applyBorder="1" applyAlignment="1">
      <alignment/>
    </xf>
    <xf numFmtId="168" fontId="11" fillId="0" borderId="5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38" xfId="0" applyNumberFormat="1" applyFont="1" applyBorder="1" applyAlignment="1">
      <alignment/>
    </xf>
    <xf numFmtId="0" fontId="6" fillId="0" borderId="39" xfId="0" applyFont="1" applyBorder="1" applyAlignment="1">
      <alignment/>
    </xf>
    <xf numFmtId="2" fontId="6" fillId="0" borderId="39" xfId="0" applyNumberFormat="1" applyFont="1" applyBorder="1" applyAlignment="1">
      <alignment/>
    </xf>
    <xf numFmtId="0" fontId="6" fillId="0" borderId="40" xfId="0" applyFont="1" applyBorder="1" applyAlignment="1">
      <alignment/>
    </xf>
    <xf numFmtId="14" fontId="6" fillId="0" borderId="3" xfId="0" applyNumberFormat="1" applyFont="1" applyBorder="1" applyAlignment="1">
      <alignment/>
    </xf>
    <xf numFmtId="14" fontId="6" fillId="0" borderId="7" xfId="0" applyNumberFormat="1" applyFont="1" applyBorder="1" applyAlignment="1">
      <alignment/>
    </xf>
    <xf numFmtId="14" fontId="7" fillId="0" borderId="41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" fillId="0" borderId="45" xfId="0" applyFont="1" applyBorder="1" applyAlignment="1">
      <alignment/>
    </xf>
    <xf numFmtId="168" fontId="6" fillId="0" borderId="46" xfId="0" applyNumberFormat="1" applyFont="1" applyBorder="1" applyAlignment="1">
      <alignment/>
    </xf>
    <xf numFmtId="168" fontId="6" fillId="0" borderId="9" xfId="0" applyNumberFormat="1" applyFont="1" applyBorder="1" applyAlignment="1">
      <alignment/>
    </xf>
    <xf numFmtId="0" fontId="6" fillId="0" borderId="47" xfId="0" applyFont="1" applyBorder="1" applyAlignment="1">
      <alignment/>
    </xf>
    <xf numFmtId="168" fontId="6" fillId="0" borderId="48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0" fontId="6" fillId="0" borderId="49" xfId="0" applyFont="1" applyBorder="1" applyAlignment="1">
      <alignment/>
    </xf>
    <xf numFmtId="168" fontId="6" fillId="0" borderId="50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168" fontId="6" fillId="0" borderId="53" xfId="0" applyNumberFormat="1" applyFont="1" applyBorder="1" applyAlignment="1">
      <alignment/>
    </xf>
    <xf numFmtId="0" fontId="6" fillId="0" borderId="54" xfId="0" applyFont="1" applyBorder="1" applyAlignment="1">
      <alignment/>
    </xf>
    <xf numFmtId="168" fontId="6" fillId="0" borderId="55" xfId="0" applyNumberFormat="1" applyFont="1" applyBorder="1" applyAlignment="1">
      <alignment/>
    </xf>
    <xf numFmtId="168" fontId="6" fillId="0" borderId="40" xfId="0" applyNumberFormat="1" applyFont="1" applyBorder="1" applyAlignment="1">
      <alignment/>
    </xf>
    <xf numFmtId="168" fontId="6" fillId="0" borderId="44" xfId="0" applyNumberFormat="1" applyFont="1" applyBorder="1" applyAlignment="1">
      <alignment/>
    </xf>
    <xf numFmtId="168" fontId="6" fillId="0" borderId="25" xfId="0" applyNumberFormat="1" applyFont="1" applyBorder="1" applyAlignment="1">
      <alignment/>
    </xf>
    <xf numFmtId="0" fontId="6" fillId="0" borderId="41" xfId="0" applyFont="1" applyBorder="1" applyAlignment="1">
      <alignment/>
    </xf>
    <xf numFmtId="168" fontId="6" fillId="0" borderId="42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11" fillId="0" borderId="21" xfId="0" applyFont="1" applyBorder="1" applyAlignment="1">
      <alignment horizontal="center"/>
    </xf>
    <xf numFmtId="16" fontId="11" fillId="0" borderId="21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4" xfId="0" applyFont="1" applyBorder="1" applyAlignment="1">
      <alignment/>
    </xf>
    <xf numFmtId="168" fontId="11" fillId="0" borderId="17" xfId="0" applyNumberFormat="1" applyFont="1" applyBorder="1" applyAlignment="1">
      <alignment/>
    </xf>
    <xf numFmtId="168" fontId="11" fillId="0" borderId="36" xfId="0" applyNumberFormat="1" applyFont="1" applyBorder="1" applyAlignment="1">
      <alignment/>
    </xf>
    <xf numFmtId="168" fontId="11" fillId="0" borderId="56" xfId="0" applyNumberFormat="1" applyFont="1" applyBorder="1" applyAlignment="1">
      <alignment/>
    </xf>
    <xf numFmtId="168" fontId="11" fillId="0" borderId="13" xfId="0" applyNumberFormat="1" applyFont="1" applyBorder="1" applyAlignment="1">
      <alignment/>
    </xf>
    <xf numFmtId="168" fontId="11" fillId="0" borderId="1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4" fontId="11" fillId="0" borderId="57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57" xfId="0" applyFont="1" applyBorder="1" applyAlignment="1">
      <alignment horizontal="center"/>
    </xf>
    <xf numFmtId="168" fontId="11" fillId="0" borderId="27" xfId="0" applyNumberFormat="1" applyFont="1" applyBorder="1" applyAlignment="1">
      <alignment/>
    </xf>
    <xf numFmtId="168" fontId="11" fillId="0" borderId="28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4" xfId="0" applyFont="1" applyBorder="1" applyAlignment="1">
      <alignment horizontal="center"/>
    </xf>
    <xf numFmtId="14" fontId="11" fillId="0" borderId="58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58" xfId="0" applyFont="1" applyBorder="1" applyAlignment="1">
      <alignment horizontal="center"/>
    </xf>
    <xf numFmtId="2" fontId="11" fillId="0" borderId="3" xfId="0" applyNumberFormat="1" applyFont="1" applyBorder="1" applyAlignment="1">
      <alignment/>
    </xf>
    <xf numFmtId="2" fontId="11" fillId="0" borderId="4" xfId="0" applyNumberFormat="1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60" xfId="0" applyFont="1" applyBorder="1" applyAlignment="1">
      <alignment horizontal="center"/>
    </xf>
    <xf numFmtId="168" fontId="11" fillId="0" borderId="8" xfId="0" applyNumberFormat="1" applyFont="1" applyBorder="1" applyAlignment="1">
      <alignment/>
    </xf>
    <xf numFmtId="168" fontId="11" fillId="0" borderId="9" xfId="0" applyNumberFormat="1" applyFont="1" applyBorder="1" applyAlignment="1">
      <alignment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11" fillId="0" borderId="61" xfId="0" applyFont="1" applyBorder="1" applyAlignment="1">
      <alignment/>
    </xf>
  </cellXfs>
  <cellStyles count="9">
    <cellStyle name="Normal" xfId="0"/>
    <cellStyle name="Hyperlink" xfId="15"/>
    <cellStyle name="Normal_102/00 epifauna.xls" xfId="16"/>
    <cellStyle name="Normal_78-126-98.xls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workbookViewId="0" topLeftCell="A1">
      <selection activeCell="B49" sqref="B49"/>
    </sheetView>
  </sheetViews>
  <sheetFormatPr defaultColWidth="11.00390625" defaultRowHeight="12"/>
  <cols>
    <col min="1" max="1" width="8.625" style="0" customWidth="1"/>
    <col min="2" max="2" width="9.125" style="0" customWidth="1"/>
    <col min="4" max="4" width="7.625" style="0" customWidth="1"/>
    <col min="5" max="5" width="9.00390625" style="0" customWidth="1"/>
    <col min="6" max="6" width="9.125" style="0" customWidth="1"/>
    <col min="7" max="7" width="11.625" style="0" customWidth="1"/>
    <col min="8" max="8" width="9.00390625" style="0" customWidth="1"/>
    <col min="9" max="9" width="9.625" style="0" customWidth="1"/>
    <col min="10" max="10" width="9.375" style="0" customWidth="1"/>
    <col min="11" max="11" width="11.00390625" style="0" customWidth="1"/>
    <col min="12" max="12" width="9.875" style="0" customWidth="1"/>
    <col min="13" max="14" width="9.625" style="0" customWidth="1"/>
    <col min="15" max="15" width="9.375" style="0" customWidth="1"/>
    <col min="16" max="16" width="8.50390625" style="0" customWidth="1"/>
    <col min="17" max="17" width="8.375" style="0" customWidth="1"/>
    <col min="18" max="18" width="9.125" style="0" customWidth="1"/>
    <col min="19" max="19" width="19.125" style="0" customWidth="1"/>
    <col min="20" max="20" width="15.00390625" style="0" customWidth="1"/>
    <col min="21" max="21" width="11.375" style="0" customWidth="1"/>
    <col min="22" max="22" width="13.375" style="0" customWidth="1"/>
    <col min="23" max="23" width="23.875" style="0" customWidth="1"/>
    <col min="24" max="24" width="9.375" style="0" customWidth="1"/>
    <col min="25" max="25" width="8.875" style="0" customWidth="1"/>
  </cols>
  <sheetData>
    <row r="1" ht="12.75">
      <c r="B1" s="1" t="s">
        <v>56</v>
      </c>
    </row>
    <row r="2" spans="1:25" s="3" customFormat="1" ht="10.5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32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2" t="s">
        <v>45</v>
      </c>
      <c r="W2" s="2" t="s">
        <v>46</v>
      </c>
      <c r="X2" s="2" t="s">
        <v>47</v>
      </c>
      <c r="Y2" s="2" t="s">
        <v>48</v>
      </c>
    </row>
    <row r="3" spans="1:25" s="4" customFormat="1" ht="10.5">
      <c r="A3" s="183">
        <v>37300</v>
      </c>
      <c r="B3" s="184" t="s">
        <v>57</v>
      </c>
      <c r="C3" s="184">
        <v>11</v>
      </c>
      <c r="D3" s="184">
        <v>0.5</v>
      </c>
      <c r="E3" s="184">
        <v>3.9</v>
      </c>
      <c r="F3" s="185">
        <v>10.6764758211044</v>
      </c>
      <c r="G3" s="184">
        <v>121</v>
      </c>
      <c r="H3" s="185">
        <v>6.748</v>
      </c>
      <c r="I3" s="185">
        <v>0.483870967741935</v>
      </c>
      <c r="J3" s="185">
        <v>0.806451612903226</v>
      </c>
      <c r="K3" s="185">
        <v>10.3254290393791</v>
      </c>
      <c r="L3" s="185">
        <v>0.5</v>
      </c>
      <c r="M3" s="185">
        <v>3.28571428571429</v>
      </c>
      <c r="N3" s="185">
        <v>0.571428571428571</v>
      </c>
      <c r="O3" s="185">
        <v>20.7142857142857</v>
      </c>
      <c r="P3" s="184">
        <v>0</v>
      </c>
      <c r="Q3" s="184">
        <v>0</v>
      </c>
      <c r="R3" s="185">
        <v>0.33214709371293</v>
      </c>
      <c r="S3" s="184">
        <v>0</v>
      </c>
      <c r="T3" s="184">
        <v>0</v>
      </c>
      <c r="U3" s="184">
        <v>0</v>
      </c>
      <c r="V3" s="184" t="s">
        <v>51</v>
      </c>
      <c r="W3" s="184" t="s">
        <v>49</v>
      </c>
      <c r="X3" s="184">
        <v>3</v>
      </c>
      <c r="Y3" s="186" t="s">
        <v>58</v>
      </c>
    </row>
    <row r="4" spans="1:25" s="4" customFormat="1" ht="10.5">
      <c r="A4" s="187">
        <v>37300</v>
      </c>
      <c r="B4" s="68" t="s">
        <v>57</v>
      </c>
      <c r="C4" s="68"/>
      <c r="D4" s="68">
        <v>5</v>
      </c>
      <c r="E4" s="68">
        <v>3.9</v>
      </c>
      <c r="F4" s="69">
        <v>10.6368089573128</v>
      </c>
      <c r="G4" s="68">
        <v>120</v>
      </c>
      <c r="H4" s="69">
        <v>6.68852</v>
      </c>
      <c r="I4" s="69">
        <v>0.516129032258065</v>
      </c>
      <c r="J4" s="69">
        <v>0.741935483870968</v>
      </c>
      <c r="K4" s="69">
        <v>10.3254290393791</v>
      </c>
      <c r="L4" s="69">
        <v>0.5</v>
      </c>
      <c r="M4" s="69">
        <v>3.28571428571429</v>
      </c>
      <c r="N4" s="69">
        <v>0.642857142857143</v>
      </c>
      <c r="O4" s="69">
        <v>20.7142857142857</v>
      </c>
      <c r="P4" s="68">
        <v>7.01</v>
      </c>
      <c r="Q4" s="68">
        <v>1.52</v>
      </c>
      <c r="R4" s="69">
        <v>0.33214709371293</v>
      </c>
      <c r="S4" s="68">
        <v>3.12</v>
      </c>
      <c r="T4" s="68">
        <v>10.5</v>
      </c>
      <c r="U4" s="68">
        <v>310</v>
      </c>
      <c r="V4" s="68" t="s">
        <v>51</v>
      </c>
      <c r="W4" s="68" t="s">
        <v>49</v>
      </c>
      <c r="X4" s="68"/>
      <c r="Y4" s="71"/>
    </row>
    <row r="5" spans="1:25" s="4" customFormat="1" ht="10.5">
      <c r="A5" s="187">
        <v>37300</v>
      </c>
      <c r="B5" s="68" t="s">
        <v>57</v>
      </c>
      <c r="C5" s="68"/>
      <c r="D5" s="68">
        <v>10</v>
      </c>
      <c r="E5" s="68">
        <v>3.9</v>
      </c>
      <c r="F5" s="69">
        <v>10.6052097608824</v>
      </c>
      <c r="G5" s="68">
        <v>120</v>
      </c>
      <c r="H5" s="69">
        <v>6.748</v>
      </c>
      <c r="I5" s="69">
        <v>0.516129032258065</v>
      </c>
      <c r="J5" s="69">
        <v>0.774193548387097</v>
      </c>
      <c r="K5" s="69">
        <v>10.3254290393791</v>
      </c>
      <c r="L5" s="69">
        <v>0.5</v>
      </c>
      <c r="M5" s="69">
        <v>3.35714285714286</v>
      </c>
      <c r="N5" s="69">
        <v>0.642857142857143</v>
      </c>
      <c r="O5" s="69">
        <v>20.7142857142857</v>
      </c>
      <c r="P5" s="68">
        <v>0</v>
      </c>
      <c r="Q5" s="68">
        <v>0</v>
      </c>
      <c r="R5" s="69">
        <v>0.33214709371293</v>
      </c>
      <c r="S5" s="68">
        <v>0</v>
      </c>
      <c r="T5" s="68">
        <v>0</v>
      </c>
      <c r="U5" s="68">
        <v>0</v>
      </c>
      <c r="V5" s="68" t="s">
        <v>51</v>
      </c>
      <c r="W5" s="68" t="s">
        <v>49</v>
      </c>
      <c r="X5" s="68"/>
      <c r="Y5" s="71"/>
    </row>
    <row r="6" spans="1:25" s="4" customFormat="1" ht="10.5">
      <c r="A6" s="187">
        <v>37300</v>
      </c>
      <c r="B6" s="68" t="s">
        <v>57</v>
      </c>
      <c r="C6" s="68"/>
      <c r="D6" s="68">
        <v>16</v>
      </c>
      <c r="E6" s="68">
        <v>3.8</v>
      </c>
      <c r="F6" s="69">
        <v>10.4211948901104</v>
      </c>
      <c r="G6" s="68">
        <v>118</v>
      </c>
      <c r="H6" s="69">
        <v>7.046</v>
      </c>
      <c r="I6" s="69">
        <v>0.612903225806452</v>
      </c>
      <c r="J6" s="69">
        <v>0.774193548387097</v>
      </c>
      <c r="K6" s="69">
        <v>10.3254290393791</v>
      </c>
      <c r="L6" s="69">
        <v>0.5</v>
      </c>
      <c r="M6" s="69">
        <v>3.57142857142857</v>
      </c>
      <c r="N6" s="69">
        <v>0.571428571428571</v>
      </c>
      <c r="O6" s="69">
        <v>20.7142857142857</v>
      </c>
      <c r="P6" s="68">
        <v>6.88</v>
      </c>
      <c r="Q6" s="68">
        <v>1.43</v>
      </c>
      <c r="R6" s="69">
        <v>0.415183867141163</v>
      </c>
      <c r="S6" s="68">
        <v>4.11</v>
      </c>
      <c r="T6" s="68">
        <v>10</v>
      </c>
      <c r="U6" s="68">
        <v>15</v>
      </c>
      <c r="V6" s="68" t="s">
        <v>51</v>
      </c>
      <c r="W6" s="68" t="s">
        <v>49</v>
      </c>
      <c r="X6" s="68"/>
      <c r="Y6" s="71"/>
    </row>
    <row r="7" spans="1:25" s="4" customFormat="1" ht="10.5">
      <c r="A7" s="187">
        <v>37300</v>
      </c>
      <c r="B7" s="68" t="s">
        <v>57</v>
      </c>
      <c r="C7" s="68"/>
      <c r="D7" s="68" t="s">
        <v>50</v>
      </c>
      <c r="E7" s="68"/>
      <c r="F7" s="69"/>
      <c r="G7" s="68"/>
      <c r="H7" s="69"/>
      <c r="I7" s="69"/>
      <c r="J7" s="69"/>
      <c r="K7" s="69"/>
      <c r="L7" s="69"/>
      <c r="M7" s="69"/>
      <c r="N7" s="69"/>
      <c r="O7" s="69"/>
      <c r="P7" s="68"/>
      <c r="Q7" s="68"/>
      <c r="R7" s="69">
        <v>0.33214709371293</v>
      </c>
      <c r="S7" s="68">
        <v>2.39</v>
      </c>
      <c r="T7" s="68"/>
      <c r="U7" s="68"/>
      <c r="V7" s="68" t="s">
        <v>51</v>
      </c>
      <c r="W7" s="68" t="s">
        <v>49</v>
      </c>
      <c r="X7" s="68"/>
      <c r="Y7" s="71"/>
    </row>
    <row r="8" spans="1:25" s="4" customFormat="1" ht="10.5">
      <c r="A8" s="187">
        <v>37328</v>
      </c>
      <c r="B8" s="68" t="s">
        <v>52</v>
      </c>
      <c r="C8" s="68">
        <v>11</v>
      </c>
      <c r="D8" s="68">
        <v>0.5</v>
      </c>
      <c r="E8" s="68">
        <v>3.8</v>
      </c>
      <c r="F8" s="69">
        <v>8.90085724104869</v>
      </c>
      <c r="G8" s="68">
        <v>102</v>
      </c>
      <c r="H8" s="69">
        <v>7.946</v>
      </c>
      <c r="I8" s="69">
        <v>0.483870967741935</v>
      </c>
      <c r="J8" s="69">
        <v>0.774193548387097</v>
      </c>
      <c r="K8" s="69">
        <v>11.037527593819</v>
      </c>
      <c r="L8" s="69">
        <v>0.285714285714286</v>
      </c>
      <c r="M8" s="69">
        <v>2.85714285714286</v>
      </c>
      <c r="N8" s="69">
        <v>0.428571428571429</v>
      </c>
      <c r="O8" s="69">
        <v>20</v>
      </c>
      <c r="P8" s="68">
        <v>0</v>
      </c>
      <c r="Q8" s="68">
        <v>0</v>
      </c>
      <c r="R8" s="69">
        <v>1.16251482799526</v>
      </c>
      <c r="S8" s="68">
        <v>0</v>
      </c>
      <c r="T8" s="68">
        <v>0</v>
      </c>
      <c r="U8" s="68">
        <v>0</v>
      </c>
      <c r="V8" s="68" t="s">
        <v>51</v>
      </c>
      <c r="W8" s="68" t="s">
        <v>49</v>
      </c>
      <c r="X8" s="68">
        <v>6</v>
      </c>
      <c r="Y8" s="71" t="s">
        <v>59</v>
      </c>
    </row>
    <row r="9" spans="1:25" s="4" customFormat="1" ht="10.5">
      <c r="A9" s="187">
        <v>37328</v>
      </c>
      <c r="B9" s="68" t="s">
        <v>52</v>
      </c>
      <c r="C9" s="68"/>
      <c r="D9" s="68">
        <v>5</v>
      </c>
      <c r="E9" s="68">
        <v>3.8</v>
      </c>
      <c r="F9" s="69">
        <v>8.81735479356193</v>
      </c>
      <c r="G9" s="68">
        <v>100</v>
      </c>
      <c r="H9" s="69">
        <v>8.12708</v>
      </c>
      <c r="I9" s="69">
        <v>0.548387096774194</v>
      </c>
      <c r="J9" s="69">
        <v>0.774193548387097</v>
      </c>
      <c r="K9" s="69">
        <v>11.037527593819</v>
      </c>
      <c r="L9" s="69">
        <v>0.357142857142857</v>
      </c>
      <c r="M9" s="69">
        <v>3.07142857142857</v>
      </c>
      <c r="N9" s="69">
        <v>0.571428571428571</v>
      </c>
      <c r="O9" s="69">
        <v>20.7142857142857</v>
      </c>
      <c r="P9" s="68">
        <v>10.89</v>
      </c>
      <c r="Q9" s="68">
        <v>2.1</v>
      </c>
      <c r="R9" s="69">
        <v>1.24555160142349</v>
      </c>
      <c r="S9" s="68">
        <v>1.2</v>
      </c>
      <c r="T9" s="68">
        <v>21</v>
      </c>
      <c r="U9" s="68">
        <v>85</v>
      </c>
      <c r="V9" s="68" t="s">
        <v>51</v>
      </c>
      <c r="W9" s="68" t="s">
        <v>49</v>
      </c>
      <c r="X9" s="68"/>
      <c r="Y9" s="71"/>
    </row>
    <row r="10" spans="1:25" s="4" customFormat="1" ht="10.5">
      <c r="A10" s="187">
        <v>37328</v>
      </c>
      <c r="B10" s="68" t="s">
        <v>52</v>
      </c>
      <c r="C10" s="68"/>
      <c r="D10" s="68">
        <v>10</v>
      </c>
      <c r="E10" s="68">
        <v>3.9</v>
      </c>
      <c r="F10" s="69">
        <v>8.66870529326694</v>
      </c>
      <c r="G10" s="68">
        <v>99</v>
      </c>
      <c r="H10" s="69">
        <v>8.42968</v>
      </c>
      <c r="I10" s="69">
        <v>0.516129032258065</v>
      </c>
      <c r="J10" s="69">
        <v>0.741935483870968</v>
      </c>
      <c r="K10" s="69">
        <v>11.037527593819</v>
      </c>
      <c r="L10" s="69">
        <v>0.357142857142857</v>
      </c>
      <c r="M10" s="69">
        <v>3.35714285714286</v>
      </c>
      <c r="N10" s="69">
        <v>0.571428571428571</v>
      </c>
      <c r="O10" s="69">
        <v>20.7142857142857</v>
      </c>
      <c r="P10" s="68">
        <v>0</v>
      </c>
      <c r="Q10" s="68">
        <v>0</v>
      </c>
      <c r="R10" s="69">
        <v>1.07947805456702</v>
      </c>
      <c r="S10" s="68">
        <v>0</v>
      </c>
      <c r="T10" s="68">
        <v>0</v>
      </c>
      <c r="U10" s="68">
        <v>0</v>
      </c>
      <c r="V10" s="68" t="s">
        <v>51</v>
      </c>
      <c r="W10" s="68" t="s">
        <v>49</v>
      </c>
      <c r="X10" s="68"/>
      <c r="Y10" s="71"/>
    </row>
    <row r="11" spans="1:25" s="4" customFormat="1" ht="10.5">
      <c r="A11" s="187">
        <v>37328</v>
      </c>
      <c r="B11" s="68" t="s">
        <v>52</v>
      </c>
      <c r="C11" s="68"/>
      <c r="D11" s="68">
        <v>16</v>
      </c>
      <c r="E11" s="68">
        <v>4.3</v>
      </c>
      <c r="F11" s="69">
        <v>8.56676828848598</v>
      </c>
      <c r="G11" s="68">
        <v>99</v>
      </c>
      <c r="H11" s="69">
        <v>8.91592</v>
      </c>
      <c r="I11" s="69">
        <v>0.516129032258065</v>
      </c>
      <c r="J11" s="69">
        <v>0.709677419354839</v>
      </c>
      <c r="K11" s="69">
        <v>11.037527593819</v>
      </c>
      <c r="L11" s="69">
        <v>0.357142857142857</v>
      </c>
      <c r="M11" s="69">
        <v>3.85714285714286</v>
      </c>
      <c r="N11" s="69">
        <v>0.714285714285714</v>
      </c>
      <c r="O11" s="69">
        <v>20</v>
      </c>
      <c r="P11" s="68">
        <v>7.06</v>
      </c>
      <c r="Q11" s="68">
        <v>1.5</v>
      </c>
      <c r="R11" s="69">
        <v>1.16251482799526</v>
      </c>
      <c r="S11" s="68">
        <v>1.08</v>
      </c>
      <c r="T11" s="68">
        <v>10</v>
      </c>
      <c r="U11" s="68">
        <v>114</v>
      </c>
      <c r="V11" s="68" t="s">
        <v>51</v>
      </c>
      <c r="W11" s="68" t="s">
        <v>49</v>
      </c>
      <c r="X11" s="68"/>
      <c r="Y11" s="71"/>
    </row>
    <row r="12" spans="1:25" s="4" customFormat="1" ht="10.5">
      <c r="A12" s="187">
        <v>37328</v>
      </c>
      <c r="B12" s="68" t="s">
        <v>52</v>
      </c>
      <c r="C12" s="68"/>
      <c r="D12" s="68" t="s">
        <v>50</v>
      </c>
      <c r="E12" s="68"/>
      <c r="F12" s="69"/>
      <c r="G12" s="68"/>
      <c r="H12" s="69"/>
      <c r="I12" s="69"/>
      <c r="J12" s="69"/>
      <c r="K12" s="69"/>
      <c r="L12" s="69"/>
      <c r="M12" s="69"/>
      <c r="N12" s="69"/>
      <c r="O12" s="69"/>
      <c r="P12" s="68"/>
      <c r="Q12" s="68"/>
      <c r="R12" s="69">
        <v>1.16251482799526</v>
      </c>
      <c r="S12" s="68">
        <v>2.31</v>
      </c>
      <c r="T12" s="68"/>
      <c r="U12" s="68"/>
      <c r="V12" s="68" t="s">
        <v>51</v>
      </c>
      <c r="W12" s="68" t="s">
        <v>49</v>
      </c>
      <c r="X12" s="68"/>
      <c r="Y12" s="71"/>
    </row>
    <row r="13" spans="1:25" s="4" customFormat="1" ht="10.5">
      <c r="A13" s="187">
        <v>37348</v>
      </c>
      <c r="B13" s="68" t="s">
        <v>53</v>
      </c>
      <c r="C13" s="68">
        <v>7</v>
      </c>
      <c r="D13" s="68">
        <v>0.5</v>
      </c>
      <c r="E13" s="68">
        <v>4.9</v>
      </c>
      <c r="F13" s="69">
        <v>9.79006298110567</v>
      </c>
      <c r="G13" s="68">
        <v>114</v>
      </c>
      <c r="H13" s="69">
        <v>7.16548</v>
      </c>
      <c r="I13" s="69">
        <v>0.08</v>
      </c>
      <c r="J13" s="69">
        <v>0.548387096774194</v>
      </c>
      <c r="K13" s="69">
        <v>3.56049277219967</v>
      </c>
      <c r="L13" s="69">
        <v>0.035</v>
      </c>
      <c r="M13" s="69">
        <v>0.11</v>
      </c>
      <c r="N13" s="69">
        <v>0.428571428571429</v>
      </c>
      <c r="O13" s="69">
        <v>17.1428571428571</v>
      </c>
      <c r="P13" s="68">
        <v>0</v>
      </c>
      <c r="Q13" s="68">
        <v>0</v>
      </c>
      <c r="R13" s="69">
        <v>3.570581257414</v>
      </c>
      <c r="S13" s="68">
        <v>0</v>
      </c>
      <c r="T13" s="68">
        <v>0</v>
      </c>
      <c r="U13" s="68">
        <v>0</v>
      </c>
      <c r="V13" s="68" t="s">
        <v>51</v>
      </c>
      <c r="W13" s="68" t="s">
        <v>49</v>
      </c>
      <c r="X13" s="68">
        <v>2</v>
      </c>
      <c r="Y13" s="71" t="s">
        <v>60</v>
      </c>
    </row>
    <row r="14" spans="1:25" s="4" customFormat="1" ht="10.5">
      <c r="A14" s="187">
        <v>37348</v>
      </c>
      <c r="B14" s="68" t="s">
        <v>53</v>
      </c>
      <c r="C14" s="68"/>
      <c r="D14" s="68">
        <v>5</v>
      </c>
      <c r="E14" s="68">
        <v>4.7</v>
      </c>
      <c r="F14" s="69">
        <v>9.72708187543737</v>
      </c>
      <c r="G14" s="68">
        <v>112</v>
      </c>
      <c r="H14" s="69">
        <v>7.16548</v>
      </c>
      <c r="I14" s="69">
        <v>0.08</v>
      </c>
      <c r="J14" s="69">
        <v>0.516129032258065</v>
      </c>
      <c r="K14" s="69">
        <v>3.56049277219967</v>
      </c>
      <c r="L14" s="69">
        <v>0.035</v>
      </c>
      <c r="M14" s="69">
        <v>0.11</v>
      </c>
      <c r="N14" s="69">
        <v>0.357142857142857</v>
      </c>
      <c r="O14" s="69">
        <v>17.8571428571429</v>
      </c>
      <c r="P14" s="68">
        <v>33.33</v>
      </c>
      <c r="Q14" s="68">
        <v>2.92</v>
      </c>
      <c r="R14" s="69">
        <v>2.40806642941874</v>
      </c>
      <c r="S14" s="68">
        <v>11.61</v>
      </c>
      <c r="T14" s="68">
        <v>5</v>
      </c>
      <c r="U14" s="68">
        <v>290</v>
      </c>
      <c r="V14" s="68" t="s">
        <v>51</v>
      </c>
      <c r="W14" s="68" t="s">
        <v>49</v>
      </c>
      <c r="X14" s="68"/>
      <c r="Y14" s="71"/>
    </row>
    <row r="15" spans="1:25" s="4" customFormat="1" ht="10.5">
      <c r="A15" s="187">
        <v>37348</v>
      </c>
      <c r="B15" s="68" t="s">
        <v>53</v>
      </c>
      <c r="C15" s="68"/>
      <c r="D15" s="68">
        <v>10</v>
      </c>
      <c r="E15" s="68">
        <v>4.3</v>
      </c>
      <c r="F15" s="69">
        <v>10.1399580125962</v>
      </c>
      <c r="G15" s="68">
        <v>110</v>
      </c>
      <c r="H15" s="69">
        <v>7.22528</v>
      </c>
      <c r="I15" s="69">
        <v>0.258064516129032</v>
      </c>
      <c r="J15" s="69">
        <v>0.67741935483871</v>
      </c>
      <c r="K15" s="69">
        <v>4.98468988107954</v>
      </c>
      <c r="L15" s="69">
        <v>0.035</v>
      </c>
      <c r="M15" s="69">
        <v>0.11</v>
      </c>
      <c r="N15" s="69">
        <v>0.428571428571429</v>
      </c>
      <c r="O15" s="69">
        <v>17.8571428571429</v>
      </c>
      <c r="P15" s="68">
        <v>0</v>
      </c>
      <c r="Q15" s="68">
        <v>0</v>
      </c>
      <c r="R15" s="69">
        <v>4.81613285883749</v>
      </c>
      <c r="S15" s="68">
        <v>0</v>
      </c>
      <c r="T15" s="68">
        <v>0</v>
      </c>
      <c r="U15" s="68">
        <v>0</v>
      </c>
      <c r="V15" s="68" t="s">
        <v>51</v>
      </c>
      <c r="W15" s="68" t="s">
        <v>49</v>
      </c>
      <c r="X15" s="68"/>
      <c r="Y15" s="71"/>
    </row>
    <row r="16" spans="1:25" s="4" customFormat="1" ht="10.5">
      <c r="A16" s="187">
        <v>37348</v>
      </c>
      <c r="B16" s="68" t="s">
        <v>53</v>
      </c>
      <c r="C16" s="68"/>
      <c r="D16" s="68">
        <v>16</v>
      </c>
      <c r="E16" s="68">
        <v>4.8</v>
      </c>
      <c r="F16" s="69">
        <v>9.5591322603219</v>
      </c>
      <c r="G16" s="68">
        <v>107</v>
      </c>
      <c r="H16" s="69">
        <v>7.28512</v>
      </c>
      <c r="I16" s="69">
        <v>0.193548387096774</v>
      </c>
      <c r="J16" s="69">
        <v>0.741935483870968</v>
      </c>
      <c r="K16" s="69">
        <v>3.91654204941964</v>
      </c>
      <c r="L16" s="69">
        <v>0.0714285714285714</v>
      </c>
      <c r="M16" s="69">
        <v>0.11</v>
      </c>
      <c r="N16" s="69">
        <v>0.428571428571429</v>
      </c>
      <c r="O16" s="69">
        <v>18.5714285714286</v>
      </c>
      <c r="P16" s="68">
        <v>37.08</v>
      </c>
      <c r="Q16" s="68">
        <v>2.8</v>
      </c>
      <c r="R16" s="69">
        <v>3.8196915776987</v>
      </c>
      <c r="S16" s="68">
        <v>23.93</v>
      </c>
      <c r="T16" s="68">
        <v>3</v>
      </c>
      <c r="U16" s="68">
        <v>180</v>
      </c>
      <c r="V16" s="68" t="s">
        <v>51</v>
      </c>
      <c r="W16" s="68" t="s">
        <v>49</v>
      </c>
      <c r="X16" s="68"/>
      <c r="Y16" s="71"/>
    </row>
    <row r="17" spans="1:25" s="4" customFormat="1" ht="10.5">
      <c r="A17" s="187">
        <v>37348</v>
      </c>
      <c r="B17" s="68" t="s">
        <v>53</v>
      </c>
      <c r="C17" s="68"/>
      <c r="D17" s="68" t="s">
        <v>50</v>
      </c>
      <c r="E17" s="68"/>
      <c r="F17" s="69"/>
      <c r="G17" s="68"/>
      <c r="H17" s="69"/>
      <c r="I17" s="69"/>
      <c r="J17" s="69"/>
      <c r="K17" s="69"/>
      <c r="L17" s="69"/>
      <c r="M17" s="69"/>
      <c r="N17" s="69"/>
      <c r="O17" s="69"/>
      <c r="P17" s="68"/>
      <c r="Q17" s="68"/>
      <c r="R17" s="69">
        <v>3.73665480427046</v>
      </c>
      <c r="S17" s="68">
        <v>7.33</v>
      </c>
      <c r="T17" s="68"/>
      <c r="U17" s="68"/>
      <c r="V17" s="68" t="s">
        <v>51</v>
      </c>
      <c r="W17" s="68" t="s">
        <v>49</v>
      </c>
      <c r="X17" s="68"/>
      <c r="Y17" s="71"/>
    </row>
    <row r="18" spans="1:25" s="4" customFormat="1" ht="10.5">
      <c r="A18" s="187">
        <v>37382</v>
      </c>
      <c r="B18" s="68" t="s">
        <v>52</v>
      </c>
      <c r="C18" s="68">
        <v>6.5</v>
      </c>
      <c r="D18" s="68">
        <v>0.5</v>
      </c>
      <c r="E18" s="68">
        <v>7.5</v>
      </c>
      <c r="F18" s="69">
        <v>9.16724982505248</v>
      </c>
      <c r="G18" s="68">
        <v>114</v>
      </c>
      <c r="H18" s="69">
        <v>7.0639118</v>
      </c>
      <c r="I18" s="69">
        <v>0.161290322580645</v>
      </c>
      <c r="J18" s="69">
        <v>0.451612903225806</v>
      </c>
      <c r="K18" s="69">
        <v>3.56049277219967</v>
      </c>
      <c r="L18" s="69">
        <v>0.035</v>
      </c>
      <c r="M18" s="69">
        <v>0.11</v>
      </c>
      <c r="N18" s="69">
        <v>0.5</v>
      </c>
      <c r="O18" s="69">
        <v>16.4285714285714</v>
      </c>
      <c r="P18" s="68">
        <v>0</v>
      </c>
      <c r="Q18" s="68">
        <v>0</v>
      </c>
      <c r="R18" s="69">
        <v>3.90272835112693</v>
      </c>
      <c r="S18" s="68">
        <v>0</v>
      </c>
      <c r="T18" s="68">
        <v>0</v>
      </c>
      <c r="U18" s="68">
        <v>0</v>
      </c>
      <c r="V18" s="68" t="s">
        <v>51</v>
      </c>
      <c r="W18" s="68" t="s">
        <v>49</v>
      </c>
      <c r="X18" s="68">
        <v>5</v>
      </c>
      <c r="Y18" s="71" t="s">
        <v>61</v>
      </c>
    </row>
    <row r="19" spans="1:25" s="4" customFormat="1" ht="10.5">
      <c r="A19" s="187">
        <v>37382</v>
      </c>
      <c r="B19" s="68" t="s">
        <v>52</v>
      </c>
      <c r="C19" s="68"/>
      <c r="D19" s="68">
        <v>5</v>
      </c>
      <c r="E19" s="68">
        <v>7.2</v>
      </c>
      <c r="F19" s="69">
        <v>9.16724982505248</v>
      </c>
      <c r="G19" s="68">
        <v>113</v>
      </c>
      <c r="H19" s="69">
        <v>7.075855</v>
      </c>
      <c r="I19" s="69">
        <v>0.08</v>
      </c>
      <c r="J19" s="69">
        <v>0.451612903225806</v>
      </c>
      <c r="K19" s="69">
        <v>3.56049277219967</v>
      </c>
      <c r="L19" s="69">
        <v>0.035</v>
      </c>
      <c r="M19" s="69">
        <v>0.11</v>
      </c>
      <c r="N19" s="69">
        <v>0.5</v>
      </c>
      <c r="O19" s="69">
        <v>15.7142857142857</v>
      </c>
      <c r="P19" s="68">
        <v>17.44</v>
      </c>
      <c r="Q19" s="68">
        <v>3.21</v>
      </c>
      <c r="R19" s="69">
        <v>2.24199288256228</v>
      </c>
      <c r="S19" s="68">
        <v>24.55</v>
      </c>
      <c r="T19" s="68">
        <v>8</v>
      </c>
      <c r="U19" s="68">
        <v>185</v>
      </c>
      <c r="V19" s="68" t="s">
        <v>51</v>
      </c>
      <c r="W19" s="68" t="s">
        <v>49</v>
      </c>
      <c r="X19" s="68"/>
      <c r="Y19" s="71"/>
    </row>
    <row r="20" spans="1:25" s="4" customFormat="1" ht="10.5">
      <c r="A20" s="187">
        <v>37382</v>
      </c>
      <c r="B20" s="68" t="s">
        <v>52</v>
      </c>
      <c r="C20" s="68"/>
      <c r="D20" s="68">
        <v>10</v>
      </c>
      <c r="E20" s="68">
        <v>6.6</v>
      </c>
      <c r="F20" s="69">
        <v>9.11126662001399</v>
      </c>
      <c r="G20" s="68">
        <v>110</v>
      </c>
      <c r="H20" s="69">
        <v>7.0877998</v>
      </c>
      <c r="I20" s="69">
        <v>0.08</v>
      </c>
      <c r="J20" s="69">
        <v>0.451612903225806</v>
      </c>
      <c r="K20" s="69">
        <v>3.91654204941964</v>
      </c>
      <c r="L20" s="69">
        <v>0.035</v>
      </c>
      <c r="M20" s="69">
        <v>0.11</v>
      </c>
      <c r="N20" s="69">
        <v>0.5</v>
      </c>
      <c r="O20" s="69">
        <v>14.2857142857143</v>
      </c>
      <c r="P20" s="68">
        <v>0</v>
      </c>
      <c r="Q20" s="68">
        <v>0</v>
      </c>
      <c r="R20" s="69">
        <v>1.66073546856465</v>
      </c>
      <c r="S20" s="68">
        <v>0</v>
      </c>
      <c r="T20" s="68">
        <v>0</v>
      </c>
      <c r="U20" s="68">
        <v>0</v>
      </c>
      <c r="V20" s="68" t="s">
        <v>51</v>
      </c>
      <c r="W20" s="68" t="s">
        <v>49</v>
      </c>
      <c r="X20" s="68"/>
      <c r="Y20" s="71"/>
    </row>
    <row r="21" spans="1:25" s="4" customFormat="1" ht="10.5">
      <c r="A21" s="187">
        <v>37382</v>
      </c>
      <c r="B21" s="68" t="s">
        <v>52</v>
      </c>
      <c r="C21" s="68"/>
      <c r="D21" s="68">
        <v>16</v>
      </c>
      <c r="E21" s="68">
        <v>6.5</v>
      </c>
      <c r="F21" s="69">
        <v>9.10426871938418</v>
      </c>
      <c r="G21" s="68">
        <v>110</v>
      </c>
      <c r="H21" s="69">
        <v>7.0818272</v>
      </c>
      <c r="I21" s="69">
        <v>0.193548387096774</v>
      </c>
      <c r="J21" s="69">
        <v>0.451612903225806</v>
      </c>
      <c r="K21" s="69">
        <v>4.27259132663961</v>
      </c>
      <c r="L21" s="69">
        <v>0.035</v>
      </c>
      <c r="M21" s="69">
        <v>0.11</v>
      </c>
      <c r="N21" s="69">
        <v>0.5</v>
      </c>
      <c r="O21" s="69">
        <v>15</v>
      </c>
      <c r="P21" s="68">
        <v>13.42</v>
      </c>
      <c r="Q21" s="68">
        <v>2.77</v>
      </c>
      <c r="R21" s="69">
        <v>0.99644128113879</v>
      </c>
      <c r="S21" s="68">
        <v>8.95</v>
      </c>
      <c r="T21" s="68">
        <v>3</v>
      </c>
      <c r="U21" s="68">
        <v>125</v>
      </c>
      <c r="V21" s="68" t="s">
        <v>51</v>
      </c>
      <c r="W21" s="68" t="s">
        <v>49</v>
      </c>
      <c r="X21" s="68"/>
      <c r="Y21" s="71"/>
    </row>
    <row r="22" spans="1:25" s="4" customFormat="1" ht="10.5">
      <c r="A22" s="187">
        <v>37382</v>
      </c>
      <c r="B22" s="68" t="s">
        <v>52</v>
      </c>
      <c r="C22" s="68"/>
      <c r="D22" s="68" t="s">
        <v>50</v>
      </c>
      <c r="E22" s="68"/>
      <c r="F22" s="69"/>
      <c r="G22" s="68"/>
      <c r="H22" s="69"/>
      <c r="I22" s="69"/>
      <c r="J22" s="69"/>
      <c r="K22" s="69"/>
      <c r="L22" s="69"/>
      <c r="M22" s="69"/>
      <c r="N22" s="69"/>
      <c r="O22" s="69"/>
      <c r="P22" s="68"/>
      <c r="Q22" s="68"/>
      <c r="R22" s="69">
        <v>2.16980513480809</v>
      </c>
      <c r="S22" s="68">
        <v>17.16</v>
      </c>
      <c r="T22" s="68"/>
      <c r="U22" s="68"/>
      <c r="V22" s="68" t="s">
        <v>51</v>
      </c>
      <c r="W22" s="68" t="s">
        <v>49</v>
      </c>
      <c r="X22" s="68"/>
      <c r="Y22" s="71"/>
    </row>
    <row r="23" spans="1:25" s="4" customFormat="1" ht="10.5">
      <c r="A23" s="187">
        <v>37441</v>
      </c>
      <c r="B23" s="68" t="s">
        <v>62</v>
      </c>
      <c r="C23" s="68">
        <v>6.5</v>
      </c>
      <c r="D23" s="68">
        <v>0.5</v>
      </c>
      <c r="E23" s="68">
        <v>15.2</v>
      </c>
      <c r="F23" s="69">
        <v>7.99028361025087</v>
      </c>
      <c r="G23" s="68">
        <v>119</v>
      </c>
      <c r="H23" s="69">
        <v>7.52488</v>
      </c>
      <c r="I23" s="69">
        <v>0.08</v>
      </c>
      <c r="J23" s="69">
        <v>0.516129032258065</v>
      </c>
      <c r="K23" s="69">
        <v>8.54518265327921</v>
      </c>
      <c r="L23" s="69">
        <v>0.035</v>
      </c>
      <c r="M23" s="69">
        <v>0.11</v>
      </c>
      <c r="N23" s="69">
        <v>0.714285714285714</v>
      </c>
      <c r="O23" s="69">
        <v>19.2857142857143</v>
      </c>
      <c r="P23" s="68">
        <v>0</v>
      </c>
      <c r="Q23" s="68">
        <v>0</v>
      </c>
      <c r="R23" s="69">
        <v>3.0723606168446</v>
      </c>
      <c r="S23" s="68">
        <v>0</v>
      </c>
      <c r="T23" s="68">
        <v>0</v>
      </c>
      <c r="U23" s="68">
        <v>0</v>
      </c>
      <c r="V23" s="68" t="s">
        <v>51</v>
      </c>
      <c r="W23" s="68" t="s">
        <v>49</v>
      </c>
      <c r="X23" s="68">
        <v>4</v>
      </c>
      <c r="Y23" s="71" t="s">
        <v>63</v>
      </c>
    </row>
    <row r="24" spans="1:25" s="4" customFormat="1" ht="10.5">
      <c r="A24" s="187">
        <v>37441</v>
      </c>
      <c r="B24" s="68" t="s">
        <v>62</v>
      </c>
      <c r="C24" s="68"/>
      <c r="D24" s="68">
        <v>5</v>
      </c>
      <c r="E24" s="68">
        <v>15.2</v>
      </c>
      <c r="F24" s="69">
        <v>7.90762771168649</v>
      </c>
      <c r="G24" s="68">
        <v>118</v>
      </c>
      <c r="H24" s="69">
        <v>7.58492</v>
      </c>
      <c r="I24" s="69">
        <v>0.08</v>
      </c>
      <c r="J24" s="69">
        <v>0.483870967741935</v>
      </c>
      <c r="K24" s="69">
        <v>8.54518265327921</v>
      </c>
      <c r="L24" s="69">
        <v>0.035</v>
      </c>
      <c r="M24" s="69">
        <v>0.11</v>
      </c>
      <c r="N24" s="69">
        <v>0.571428571428571</v>
      </c>
      <c r="O24" s="69">
        <v>19.2857142857143</v>
      </c>
      <c r="P24" s="68">
        <v>28.54</v>
      </c>
      <c r="Q24" s="68">
        <v>5.24</v>
      </c>
      <c r="R24" s="69">
        <v>2.32502965599051</v>
      </c>
      <c r="S24" s="68">
        <v>22.42</v>
      </c>
      <c r="T24" s="68">
        <v>13</v>
      </c>
      <c r="U24" s="68">
        <v>25</v>
      </c>
      <c r="V24" s="68" t="s">
        <v>51</v>
      </c>
      <c r="W24" s="68" t="s">
        <v>49</v>
      </c>
      <c r="X24" s="68"/>
      <c r="Y24" s="71"/>
    </row>
    <row r="25" spans="1:25" s="4" customFormat="1" ht="10.5">
      <c r="A25" s="187">
        <v>37441</v>
      </c>
      <c r="B25" s="68" t="s">
        <v>62</v>
      </c>
      <c r="C25" s="68"/>
      <c r="D25" s="68">
        <v>10</v>
      </c>
      <c r="E25" s="68">
        <v>14.9</v>
      </c>
      <c r="F25" s="69">
        <v>7.85992989796871</v>
      </c>
      <c r="G25" s="68">
        <v>116</v>
      </c>
      <c r="H25" s="69">
        <v>7.58492</v>
      </c>
      <c r="I25" s="69">
        <v>0.08</v>
      </c>
      <c r="J25" s="69">
        <v>0.548387096774194</v>
      </c>
      <c r="K25" s="69">
        <v>8.18913337605925</v>
      </c>
      <c r="L25" s="69">
        <v>0.035</v>
      </c>
      <c r="M25" s="69">
        <v>0.11</v>
      </c>
      <c r="N25" s="69">
        <v>0.571428571428571</v>
      </c>
      <c r="O25" s="69">
        <v>18.5714285714286</v>
      </c>
      <c r="P25" s="68">
        <v>0</v>
      </c>
      <c r="Q25" s="68">
        <v>0</v>
      </c>
      <c r="R25" s="69">
        <v>1.82680901542111</v>
      </c>
      <c r="S25" s="68">
        <v>0</v>
      </c>
      <c r="T25" s="68">
        <v>0</v>
      </c>
      <c r="U25" s="68">
        <v>0</v>
      </c>
      <c r="V25" s="68" t="s">
        <v>51</v>
      </c>
      <c r="W25" s="68" t="s">
        <v>49</v>
      </c>
      <c r="X25" s="68"/>
      <c r="Y25" s="71"/>
    </row>
    <row r="26" spans="1:25" s="4" customFormat="1" ht="10.5">
      <c r="A26" s="187">
        <v>37441</v>
      </c>
      <c r="B26" s="68" t="s">
        <v>62</v>
      </c>
      <c r="C26" s="68"/>
      <c r="D26" s="68">
        <v>16</v>
      </c>
      <c r="E26" s="68">
        <v>12.5</v>
      </c>
      <c r="F26" s="69">
        <v>7.26980735238053</v>
      </c>
      <c r="G26" s="68">
        <v>102</v>
      </c>
      <c r="H26" s="69">
        <v>8.12708</v>
      </c>
      <c r="I26" s="69">
        <v>0.32258064516129</v>
      </c>
      <c r="J26" s="69">
        <v>0.612903225806452</v>
      </c>
      <c r="K26" s="69">
        <v>8.90123193049918</v>
      </c>
      <c r="L26" s="69">
        <v>0.035</v>
      </c>
      <c r="M26" s="69">
        <v>0.11</v>
      </c>
      <c r="N26" s="69">
        <v>0.571428571428571</v>
      </c>
      <c r="O26" s="69">
        <v>18.5714285714286</v>
      </c>
      <c r="P26" s="68">
        <v>15.49</v>
      </c>
      <c r="Q26" s="68">
        <v>2.92</v>
      </c>
      <c r="R26" s="69">
        <v>0.747330960854093</v>
      </c>
      <c r="S26" s="68">
        <v>9.9</v>
      </c>
      <c r="T26" s="68">
        <v>5.5</v>
      </c>
      <c r="U26" s="68">
        <v>100</v>
      </c>
      <c r="V26" s="68" t="s">
        <v>51</v>
      </c>
      <c r="W26" s="68" t="s">
        <v>49</v>
      </c>
      <c r="X26" s="68"/>
      <c r="Y26" s="71"/>
    </row>
    <row r="27" spans="1:25" s="4" customFormat="1" ht="10.5">
      <c r="A27" s="187">
        <v>37441</v>
      </c>
      <c r="B27" s="68" t="s">
        <v>62</v>
      </c>
      <c r="C27" s="68"/>
      <c r="D27" s="68" t="s">
        <v>50</v>
      </c>
      <c r="E27" s="68"/>
      <c r="F27" s="69"/>
      <c r="G27" s="68"/>
      <c r="H27" s="69"/>
      <c r="I27" s="69"/>
      <c r="J27" s="69"/>
      <c r="K27" s="69"/>
      <c r="L27" s="69"/>
      <c r="M27" s="69"/>
      <c r="N27" s="69"/>
      <c r="O27" s="69"/>
      <c r="P27" s="68"/>
      <c r="Q27" s="68"/>
      <c r="R27" s="69">
        <v>1.24555160142349</v>
      </c>
      <c r="S27" s="68">
        <v>19.45</v>
      </c>
      <c r="T27" s="68"/>
      <c r="U27" s="68"/>
      <c r="V27" s="68" t="s">
        <v>51</v>
      </c>
      <c r="W27" s="68" t="s">
        <v>49</v>
      </c>
      <c r="X27" s="68"/>
      <c r="Y27" s="71"/>
    </row>
    <row r="28" spans="1:25" s="4" customFormat="1" ht="10.5">
      <c r="A28" s="187">
        <v>37475</v>
      </c>
      <c r="B28" s="68" t="s">
        <v>64</v>
      </c>
      <c r="C28" s="68">
        <v>7</v>
      </c>
      <c r="D28" s="68">
        <v>0.5</v>
      </c>
      <c r="E28" s="68">
        <v>18.8</v>
      </c>
      <c r="F28" s="69">
        <v>6.55003498950315</v>
      </c>
      <c r="G28" s="68">
        <v>105</v>
      </c>
      <c r="H28" s="69">
        <v>7.28512</v>
      </c>
      <c r="I28" s="69">
        <v>0.161290322580645</v>
      </c>
      <c r="J28" s="69">
        <v>0.709677419354839</v>
      </c>
      <c r="K28" s="69">
        <v>9.61333048493912</v>
      </c>
      <c r="L28" s="69">
        <v>0.035</v>
      </c>
      <c r="M28" s="69">
        <v>0.11</v>
      </c>
      <c r="N28" s="69">
        <v>0.714285714285714</v>
      </c>
      <c r="O28" s="69">
        <v>18.5714285714286</v>
      </c>
      <c r="P28" s="68">
        <v>0</v>
      </c>
      <c r="Q28" s="68">
        <v>0</v>
      </c>
      <c r="R28" s="69">
        <v>1.82680901542111</v>
      </c>
      <c r="S28" s="68">
        <v>0</v>
      </c>
      <c r="T28" s="68">
        <v>0</v>
      </c>
      <c r="U28" s="68">
        <v>0</v>
      </c>
      <c r="V28" s="68" t="s">
        <v>51</v>
      </c>
      <c r="W28" s="68" t="s">
        <v>49</v>
      </c>
      <c r="X28" s="68">
        <v>1</v>
      </c>
      <c r="Y28" s="71" t="s">
        <v>65</v>
      </c>
    </row>
    <row r="29" spans="1:25" s="4" customFormat="1" ht="10.5">
      <c r="A29" s="187">
        <v>37475</v>
      </c>
      <c r="B29" s="68" t="s">
        <v>64</v>
      </c>
      <c r="C29" s="68"/>
      <c r="D29" s="68">
        <v>5</v>
      </c>
      <c r="E29" s="68">
        <v>18.5</v>
      </c>
      <c r="F29" s="69">
        <v>6.60601819454164</v>
      </c>
      <c r="G29" s="68">
        <v>105</v>
      </c>
      <c r="H29" s="69">
        <v>7.345</v>
      </c>
      <c r="I29" s="69">
        <v>0.419354838709677</v>
      </c>
      <c r="J29" s="69">
        <v>0.67741935483871</v>
      </c>
      <c r="K29" s="69">
        <v>9.61333048493912</v>
      </c>
      <c r="L29" s="69">
        <v>0.035</v>
      </c>
      <c r="M29" s="69">
        <v>0.11</v>
      </c>
      <c r="N29" s="69">
        <v>0.714285714285714</v>
      </c>
      <c r="O29" s="69">
        <v>18.5714285714286</v>
      </c>
      <c r="P29" s="68">
        <v>20.14</v>
      </c>
      <c r="Q29" s="68">
        <v>3.75</v>
      </c>
      <c r="R29" s="69">
        <v>2.15895610913405</v>
      </c>
      <c r="S29" s="68">
        <v>17.8</v>
      </c>
      <c r="T29" s="68">
        <v>6.5</v>
      </c>
      <c r="U29" s="68">
        <v>345</v>
      </c>
      <c r="V29" s="68" t="s">
        <v>51</v>
      </c>
      <c r="W29" s="68" t="s">
        <v>49</v>
      </c>
      <c r="X29" s="68"/>
      <c r="Y29" s="71"/>
    </row>
    <row r="30" spans="1:25" s="4" customFormat="1" ht="10.5">
      <c r="A30" s="187">
        <v>37475</v>
      </c>
      <c r="B30" s="68" t="s">
        <v>64</v>
      </c>
      <c r="C30" s="68"/>
      <c r="D30" s="68">
        <v>10</v>
      </c>
      <c r="E30" s="68">
        <v>18.6</v>
      </c>
      <c r="F30" s="69">
        <v>6.66200139958013</v>
      </c>
      <c r="G30" s="68">
        <v>106</v>
      </c>
      <c r="H30" s="69">
        <v>7.345</v>
      </c>
      <c r="I30" s="69">
        <v>0.451612903225806</v>
      </c>
      <c r="J30" s="69">
        <v>0.645161290322581</v>
      </c>
      <c r="K30" s="69">
        <v>8.18913337605925</v>
      </c>
      <c r="L30" s="69">
        <v>0.035</v>
      </c>
      <c r="M30" s="69">
        <v>0.11</v>
      </c>
      <c r="N30" s="69">
        <v>0.714285714285714</v>
      </c>
      <c r="O30" s="69">
        <v>15</v>
      </c>
      <c r="P30" s="68">
        <v>0</v>
      </c>
      <c r="Q30" s="68">
        <v>0</v>
      </c>
      <c r="R30" s="69">
        <v>2.07591933570581</v>
      </c>
      <c r="S30" s="68">
        <v>0</v>
      </c>
      <c r="T30" s="68">
        <v>0</v>
      </c>
      <c r="U30" s="68">
        <v>0</v>
      </c>
      <c r="V30" s="68" t="s">
        <v>51</v>
      </c>
      <c r="W30" s="68" t="s">
        <v>49</v>
      </c>
      <c r="X30" s="68"/>
      <c r="Y30" s="71"/>
    </row>
    <row r="31" spans="1:25" s="4" customFormat="1" ht="10.5">
      <c r="A31" s="187">
        <v>37475</v>
      </c>
      <c r="B31" s="68" t="s">
        <v>64</v>
      </c>
      <c r="C31" s="68"/>
      <c r="D31" s="68">
        <v>16</v>
      </c>
      <c r="E31" s="68">
        <v>18.4</v>
      </c>
      <c r="F31" s="69">
        <v>6.71798460461861</v>
      </c>
      <c r="G31" s="68">
        <v>107</v>
      </c>
      <c r="H31" s="69">
        <v>7.345</v>
      </c>
      <c r="I31" s="69">
        <v>0.387096774193548</v>
      </c>
      <c r="J31" s="69">
        <v>0.645161290322581</v>
      </c>
      <c r="K31" s="69">
        <v>9.61333048493912</v>
      </c>
      <c r="L31" s="69">
        <v>0.035</v>
      </c>
      <c r="M31" s="69">
        <v>0.11</v>
      </c>
      <c r="N31" s="69">
        <v>0.714285714285714</v>
      </c>
      <c r="O31" s="69">
        <v>14.2857142857143</v>
      </c>
      <c r="P31" s="68">
        <v>15.25</v>
      </c>
      <c r="Q31" s="68">
        <v>2.5</v>
      </c>
      <c r="R31" s="69">
        <v>1.41162514827995</v>
      </c>
      <c r="S31" s="68">
        <v>7.97</v>
      </c>
      <c r="T31" s="68">
        <v>4</v>
      </c>
      <c r="U31" s="68">
        <v>75</v>
      </c>
      <c r="V31" s="68" t="s">
        <v>51</v>
      </c>
      <c r="W31" s="68" t="s">
        <v>49</v>
      </c>
      <c r="X31" s="68"/>
      <c r="Y31" s="71"/>
    </row>
    <row r="32" spans="1:25" s="4" customFormat="1" ht="10.5">
      <c r="A32" s="187">
        <v>37475</v>
      </c>
      <c r="B32" s="68" t="s">
        <v>64</v>
      </c>
      <c r="C32" s="68"/>
      <c r="D32" s="68" t="s">
        <v>50</v>
      </c>
      <c r="E32" s="68"/>
      <c r="F32" s="69"/>
      <c r="G32" s="68"/>
      <c r="H32" s="69"/>
      <c r="I32" s="69"/>
      <c r="J32" s="69"/>
      <c r="K32" s="69"/>
      <c r="L32" s="69"/>
      <c r="M32" s="69"/>
      <c r="N32" s="69"/>
      <c r="O32" s="69"/>
      <c r="P32" s="68"/>
      <c r="Q32" s="68"/>
      <c r="R32" s="69">
        <v>1.95380643360547</v>
      </c>
      <c r="S32" s="68">
        <v>28.32</v>
      </c>
      <c r="T32" s="68"/>
      <c r="U32" s="68"/>
      <c r="V32" s="68" t="s">
        <v>51</v>
      </c>
      <c r="W32" s="68" t="s">
        <v>49</v>
      </c>
      <c r="X32" s="68"/>
      <c r="Y32" s="71"/>
    </row>
    <row r="33" spans="1:25" s="4" customFormat="1" ht="10.5">
      <c r="A33" s="187">
        <v>37508</v>
      </c>
      <c r="B33" s="68" t="s">
        <v>62</v>
      </c>
      <c r="C33" s="68">
        <v>6.5</v>
      </c>
      <c r="D33" s="68">
        <v>0.5</v>
      </c>
      <c r="E33" s="68">
        <v>20.1</v>
      </c>
      <c r="F33" s="69">
        <v>6.24881154135004</v>
      </c>
      <c r="G33" s="68">
        <v>102</v>
      </c>
      <c r="H33" s="69">
        <v>6.9505312</v>
      </c>
      <c r="I33" s="69">
        <v>0.258064516129032</v>
      </c>
      <c r="J33" s="69">
        <v>0.806451612903226</v>
      </c>
      <c r="K33" s="69">
        <v>11.037527593819</v>
      </c>
      <c r="L33" s="69">
        <v>0.035</v>
      </c>
      <c r="M33" s="69">
        <v>0.11</v>
      </c>
      <c r="N33" s="69">
        <v>0.642857142857143</v>
      </c>
      <c r="O33" s="69">
        <v>21.4285714285714</v>
      </c>
      <c r="P33" s="68">
        <v>0</v>
      </c>
      <c r="Q33" s="68">
        <v>0</v>
      </c>
      <c r="R33" s="69">
        <v>2.07591933570581</v>
      </c>
      <c r="S33" s="68">
        <v>0</v>
      </c>
      <c r="T33" s="68">
        <v>0</v>
      </c>
      <c r="U33" s="68">
        <v>0</v>
      </c>
      <c r="V33" s="68" t="s">
        <v>51</v>
      </c>
      <c r="W33" s="68" t="s">
        <v>49</v>
      </c>
      <c r="X33" s="68">
        <v>1</v>
      </c>
      <c r="Y33" s="71" t="s">
        <v>66</v>
      </c>
    </row>
    <row r="34" spans="1:25" s="4" customFormat="1" ht="10.5">
      <c r="A34" s="187">
        <v>37508</v>
      </c>
      <c r="B34" s="68" t="s">
        <v>62</v>
      </c>
      <c r="C34" s="68"/>
      <c r="D34" s="68">
        <v>5</v>
      </c>
      <c r="E34" s="68">
        <v>20</v>
      </c>
      <c r="F34" s="69">
        <v>6.15815255423373</v>
      </c>
      <c r="G34" s="68">
        <v>101</v>
      </c>
      <c r="H34" s="69">
        <v>6.9624592</v>
      </c>
      <c r="I34" s="69">
        <v>0.258064516129032</v>
      </c>
      <c r="J34" s="69">
        <v>0.741935483870968</v>
      </c>
      <c r="K34" s="69">
        <v>11.393576871039</v>
      </c>
      <c r="L34" s="69">
        <v>0.035</v>
      </c>
      <c r="M34" s="69">
        <v>0.11</v>
      </c>
      <c r="N34" s="69">
        <v>0.571428571428571</v>
      </c>
      <c r="O34" s="69">
        <v>19.2857142857143</v>
      </c>
      <c r="P34" s="68">
        <v>19.45</v>
      </c>
      <c r="Q34" s="68">
        <v>3.63</v>
      </c>
      <c r="R34" s="69">
        <v>1.90984578884935</v>
      </c>
      <c r="S34" s="68">
        <v>3.86</v>
      </c>
      <c r="T34" s="68">
        <v>17</v>
      </c>
      <c r="U34" s="68">
        <v>170</v>
      </c>
      <c r="V34" s="68" t="s">
        <v>51</v>
      </c>
      <c r="W34" s="68" t="s">
        <v>49</v>
      </c>
      <c r="X34" s="68"/>
      <c r="Y34" s="71"/>
    </row>
    <row r="35" spans="1:25" s="4" customFormat="1" ht="10.5">
      <c r="A35" s="187">
        <v>37508</v>
      </c>
      <c r="B35" s="68" t="s">
        <v>62</v>
      </c>
      <c r="C35" s="68"/>
      <c r="D35" s="68">
        <v>10</v>
      </c>
      <c r="E35" s="68">
        <v>20</v>
      </c>
      <c r="F35" s="69">
        <v>6.13985828261614</v>
      </c>
      <c r="G35" s="68">
        <v>101</v>
      </c>
      <c r="H35" s="69">
        <v>6.98632</v>
      </c>
      <c r="I35" s="69">
        <v>0.258064516129032</v>
      </c>
      <c r="J35" s="69">
        <v>0.709677419354839</v>
      </c>
      <c r="K35" s="69">
        <v>11.037527593819</v>
      </c>
      <c r="L35" s="69">
        <v>0.035</v>
      </c>
      <c r="M35" s="69">
        <v>0.11</v>
      </c>
      <c r="N35" s="69">
        <v>0.642857142857143</v>
      </c>
      <c r="O35" s="69">
        <v>20</v>
      </c>
      <c r="P35" s="68">
        <v>0</v>
      </c>
      <c r="Q35" s="68">
        <v>0</v>
      </c>
      <c r="R35" s="69">
        <v>2.15895610913405</v>
      </c>
      <c r="S35" s="68">
        <v>0</v>
      </c>
      <c r="T35" s="68">
        <v>0</v>
      </c>
      <c r="U35" s="68">
        <v>0</v>
      </c>
      <c r="V35" s="68" t="s">
        <v>51</v>
      </c>
      <c r="W35" s="68" t="s">
        <v>49</v>
      </c>
      <c r="X35" s="68"/>
      <c r="Y35" s="71"/>
    </row>
    <row r="36" spans="1:25" s="4" customFormat="1" ht="10.5">
      <c r="A36" s="187">
        <v>37508</v>
      </c>
      <c r="B36" s="68" t="s">
        <v>62</v>
      </c>
      <c r="C36" s="68"/>
      <c r="D36" s="68">
        <v>16</v>
      </c>
      <c r="E36" s="68">
        <v>20</v>
      </c>
      <c r="F36" s="69">
        <v>6.08661491944223</v>
      </c>
      <c r="G36" s="68">
        <v>100</v>
      </c>
      <c r="H36" s="69">
        <v>6.98632</v>
      </c>
      <c r="I36" s="69">
        <v>0.354838709677419</v>
      </c>
      <c r="J36" s="69">
        <v>0.774193548387097</v>
      </c>
      <c r="K36" s="69">
        <v>11.393576871039</v>
      </c>
      <c r="L36" s="69">
        <v>0.035</v>
      </c>
      <c r="M36" s="69">
        <v>0.11</v>
      </c>
      <c r="N36" s="69">
        <v>0.714285714285714</v>
      </c>
      <c r="O36" s="69">
        <v>20</v>
      </c>
      <c r="P36" s="68">
        <v>20.56</v>
      </c>
      <c r="Q36" s="68">
        <v>3.75</v>
      </c>
      <c r="R36" s="69">
        <v>1.99288256227758</v>
      </c>
      <c r="S36" s="68">
        <v>5.13</v>
      </c>
      <c r="T36" s="68">
        <v>7</v>
      </c>
      <c r="U36" s="68">
        <v>95</v>
      </c>
      <c r="V36" s="68" t="s">
        <v>51</v>
      </c>
      <c r="W36" s="68" t="s">
        <v>49</v>
      </c>
      <c r="X36" s="68"/>
      <c r="Y36" s="71"/>
    </row>
    <row r="37" spans="1:25" s="4" customFormat="1" ht="10.5">
      <c r="A37" s="187">
        <v>37508</v>
      </c>
      <c r="B37" s="68" t="s">
        <v>62</v>
      </c>
      <c r="C37" s="68"/>
      <c r="D37" s="68" t="s">
        <v>50</v>
      </c>
      <c r="E37" s="68"/>
      <c r="F37" s="69"/>
      <c r="G37" s="68"/>
      <c r="H37" s="69"/>
      <c r="I37" s="69"/>
      <c r="J37" s="69"/>
      <c r="K37" s="69"/>
      <c r="L37" s="69"/>
      <c r="M37" s="69"/>
      <c r="N37" s="69"/>
      <c r="O37" s="69"/>
      <c r="P37" s="68"/>
      <c r="Q37" s="68"/>
      <c r="R37" s="69">
        <v>2.26463927531543</v>
      </c>
      <c r="S37" s="68">
        <v>1.91</v>
      </c>
      <c r="T37" s="68"/>
      <c r="U37" s="68"/>
      <c r="V37" s="68" t="s">
        <v>51</v>
      </c>
      <c r="W37" s="68" t="s">
        <v>49</v>
      </c>
      <c r="X37" s="68"/>
      <c r="Y37" s="71"/>
    </row>
    <row r="38" spans="1:25" s="4" customFormat="1" ht="10.5">
      <c r="A38" s="187">
        <v>37531</v>
      </c>
      <c r="B38" s="68" t="s">
        <v>67</v>
      </c>
      <c r="C38" s="68">
        <v>8.5</v>
      </c>
      <c r="D38" s="68">
        <v>0.5</v>
      </c>
      <c r="E38" s="68">
        <v>15.6</v>
      </c>
      <c r="F38" s="69">
        <v>7.26182470561261</v>
      </c>
      <c r="G38" s="68">
        <v>109</v>
      </c>
      <c r="H38" s="69">
        <v>6.748</v>
      </c>
      <c r="I38" s="69">
        <v>0.193548387096774</v>
      </c>
      <c r="J38" s="69">
        <v>0.645161290322581</v>
      </c>
      <c r="K38" s="69">
        <v>6.05283771273944</v>
      </c>
      <c r="L38" s="69">
        <v>0.0714285714285714</v>
      </c>
      <c r="M38" s="69">
        <v>0.11</v>
      </c>
      <c r="N38" s="69">
        <v>0</v>
      </c>
      <c r="O38" s="69">
        <v>20.7142857142857</v>
      </c>
      <c r="P38" s="68">
        <v>0</v>
      </c>
      <c r="Q38" s="68">
        <v>0</v>
      </c>
      <c r="R38" s="69">
        <v>3.0723606168446</v>
      </c>
      <c r="S38" s="68">
        <v>0</v>
      </c>
      <c r="T38" s="68">
        <v>0</v>
      </c>
      <c r="U38" s="68">
        <v>0</v>
      </c>
      <c r="V38" s="68" t="s">
        <v>51</v>
      </c>
      <c r="W38" s="68" t="s">
        <v>49</v>
      </c>
      <c r="X38" s="68">
        <v>1</v>
      </c>
      <c r="Y38" s="71" t="s">
        <v>68</v>
      </c>
    </row>
    <row r="39" spans="1:25" s="4" customFormat="1" ht="10.5">
      <c r="A39" s="187">
        <v>37531</v>
      </c>
      <c r="B39" s="68" t="s">
        <v>67</v>
      </c>
      <c r="C39" s="68"/>
      <c r="D39" s="68">
        <v>5</v>
      </c>
      <c r="E39" s="68">
        <v>15.1</v>
      </c>
      <c r="F39" s="69">
        <v>7.2778166550035</v>
      </c>
      <c r="G39" s="68">
        <v>108</v>
      </c>
      <c r="H39" s="69">
        <v>6.748</v>
      </c>
      <c r="I39" s="69">
        <v>0.161290322580645</v>
      </c>
      <c r="J39" s="69">
        <v>0.548387096774194</v>
      </c>
      <c r="K39" s="69">
        <v>5.34073915829951</v>
      </c>
      <c r="L39" s="69">
        <v>0.035</v>
      </c>
      <c r="M39" s="69">
        <v>0.11</v>
      </c>
      <c r="N39" s="69">
        <v>0</v>
      </c>
      <c r="O39" s="69">
        <v>20</v>
      </c>
      <c r="P39" s="68">
        <v>18.68</v>
      </c>
      <c r="Q39" s="68">
        <v>3.33</v>
      </c>
      <c r="R39" s="69">
        <v>3.570581257414</v>
      </c>
      <c r="S39" s="68">
        <v>23.7</v>
      </c>
      <c r="T39" s="68">
        <v>3</v>
      </c>
      <c r="U39" s="68">
        <v>190</v>
      </c>
      <c r="V39" s="68" t="s">
        <v>51</v>
      </c>
      <c r="W39" s="68" t="s">
        <v>49</v>
      </c>
      <c r="X39" s="68"/>
      <c r="Y39" s="71"/>
    </row>
    <row r="40" spans="1:25" s="4" customFormat="1" ht="10.5">
      <c r="A40" s="187">
        <v>37531</v>
      </c>
      <c r="B40" s="68" t="s">
        <v>67</v>
      </c>
      <c r="C40" s="68"/>
      <c r="D40" s="68">
        <v>10</v>
      </c>
      <c r="E40" s="68">
        <v>14.8</v>
      </c>
      <c r="F40" s="69">
        <v>7.34732577418814</v>
      </c>
      <c r="G40" s="68">
        <v>108</v>
      </c>
      <c r="H40" s="69">
        <v>6.86708</v>
      </c>
      <c r="I40" s="69">
        <v>0.193548387096774</v>
      </c>
      <c r="J40" s="69">
        <v>0.612903225806452</v>
      </c>
      <c r="K40" s="69">
        <v>4.62864060385957</v>
      </c>
      <c r="L40" s="69">
        <v>0.035</v>
      </c>
      <c r="M40" s="69">
        <v>0.11</v>
      </c>
      <c r="N40" s="69">
        <v>0</v>
      </c>
      <c r="O40" s="69">
        <v>20.7142857142857</v>
      </c>
      <c r="P40" s="68">
        <v>0</v>
      </c>
      <c r="Q40" s="68">
        <v>0</v>
      </c>
      <c r="R40" s="69">
        <v>3.23843416370107</v>
      </c>
      <c r="S40" s="68">
        <v>0</v>
      </c>
      <c r="T40" s="68">
        <v>0</v>
      </c>
      <c r="U40" s="68">
        <v>0</v>
      </c>
      <c r="V40" s="68" t="s">
        <v>51</v>
      </c>
      <c r="W40" s="68" t="s">
        <v>49</v>
      </c>
      <c r="X40" s="68"/>
      <c r="Y40" s="71"/>
    </row>
    <row r="41" spans="1:25" s="4" customFormat="1" ht="10.5">
      <c r="A41" s="187">
        <v>37531</v>
      </c>
      <c r="B41" s="68" t="s">
        <v>67</v>
      </c>
      <c r="C41" s="68"/>
      <c r="D41" s="68">
        <v>16</v>
      </c>
      <c r="E41" s="68">
        <v>14.5</v>
      </c>
      <c r="F41" s="69">
        <v>7.3266916039641</v>
      </c>
      <c r="G41" s="68">
        <v>107</v>
      </c>
      <c r="H41" s="69">
        <v>6.98632</v>
      </c>
      <c r="I41" s="69">
        <v>0.258064516129032</v>
      </c>
      <c r="J41" s="69">
        <v>0.612903225806452</v>
      </c>
      <c r="K41" s="69">
        <v>4.62864060385957</v>
      </c>
      <c r="L41" s="69">
        <v>0.035</v>
      </c>
      <c r="M41" s="69">
        <v>0.11</v>
      </c>
      <c r="N41" s="69">
        <v>0</v>
      </c>
      <c r="O41" s="69">
        <v>20</v>
      </c>
      <c r="P41" s="68">
        <v>10.97</v>
      </c>
      <c r="Q41" s="68">
        <v>2.14</v>
      </c>
      <c r="R41" s="69">
        <v>1.16251482799526</v>
      </c>
      <c r="S41" s="68">
        <v>6.86</v>
      </c>
      <c r="T41" s="68">
        <v>5</v>
      </c>
      <c r="U41" s="68">
        <v>360</v>
      </c>
      <c r="V41" s="68" t="s">
        <v>51</v>
      </c>
      <c r="W41" s="68" t="s">
        <v>49</v>
      </c>
      <c r="X41" s="68"/>
      <c r="Y41" s="71"/>
    </row>
    <row r="42" spans="1:25" s="4" customFormat="1" ht="10.5">
      <c r="A42" s="187">
        <v>37531</v>
      </c>
      <c r="B42" s="68" t="s">
        <v>67</v>
      </c>
      <c r="C42" s="68"/>
      <c r="D42" s="68" t="s">
        <v>50</v>
      </c>
      <c r="E42" s="68"/>
      <c r="F42" s="69"/>
      <c r="G42" s="68"/>
      <c r="H42" s="69"/>
      <c r="I42" s="69"/>
      <c r="J42" s="69"/>
      <c r="K42" s="69"/>
      <c r="L42" s="69"/>
      <c r="M42" s="69"/>
      <c r="N42" s="69"/>
      <c r="O42" s="69"/>
      <c r="P42" s="68"/>
      <c r="Q42" s="68"/>
      <c r="R42" s="69">
        <v>3.17125365856566</v>
      </c>
      <c r="S42" s="68">
        <v>24.75</v>
      </c>
      <c r="T42" s="68"/>
      <c r="U42" s="68"/>
      <c r="V42" s="68" t="s">
        <v>51</v>
      </c>
      <c r="W42" s="68" t="s">
        <v>49</v>
      </c>
      <c r="X42" s="68"/>
      <c r="Y42" s="71"/>
    </row>
    <row r="43" spans="1:25" s="4" customFormat="1" ht="10.5">
      <c r="A43" s="187">
        <v>37594</v>
      </c>
      <c r="B43" s="68" t="s">
        <v>69</v>
      </c>
      <c r="C43" s="68">
        <v>9</v>
      </c>
      <c r="D43" s="68">
        <v>0.5</v>
      </c>
      <c r="E43" s="68">
        <v>6.8</v>
      </c>
      <c r="F43" s="69">
        <v>8.00166578063584</v>
      </c>
      <c r="G43" s="70">
        <v>96.5150860581337</v>
      </c>
      <c r="H43" s="69">
        <v>5.566</v>
      </c>
      <c r="I43" s="69">
        <v>0.516129032258065</v>
      </c>
      <c r="J43" s="69">
        <v>0.67741935483871</v>
      </c>
      <c r="K43" s="69">
        <v>11.037527593819</v>
      </c>
      <c r="L43" s="69">
        <v>0.357142857142857</v>
      </c>
      <c r="M43" s="69">
        <v>2.85714285714286</v>
      </c>
      <c r="N43" s="69">
        <v>0.357142857142857</v>
      </c>
      <c r="O43" s="69">
        <v>20</v>
      </c>
      <c r="P43" s="68">
        <v>0</v>
      </c>
      <c r="Q43" s="68">
        <v>0</v>
      </c>
      <c r="R43" s="69">
        <v>0.747330960854093</v>
      </c>
      <c r="S43" s="68">
        <v>0</v>
      </c>
      <c r="T43" s="68">
        <v>0</v>
      </c>
      <c r="U43" s="68">
        <v>0</v>
      </c>
      <c r="V43" s="68" t="s">
        <v>51</v>
      </c>
      <c r="W43" s="68" t="s">
        <v>49</v>
      </c>
      <c r="X43" s="68">
        <v>8</v>
      </c>
      <c r="Y43" s="71" t="s">
        <v>70</v>
      </c>
    </row>
    <row r="44" spans="1:25" s="4" customFormat="1" ht="10.5">
      <c r="A44" s="187">
        <v>37594</v>
      </c>
      <c r="B44" s="68" t="s">
        <v>69</v>
      </c>
      <c r="C44" s="68"/>
      <c r="D44" s="68">
        <v>5</v>
      </c>
      <c r="E44" s="68">
        <v>6.9</v>
      </c>
      <c r="F44" s="69">
        <v>7.9776067179846</v>
      </c>
      <c r="G44" s="70">
        <v>96.5310522565424</v>
      </c>
      <c r="H44" s="69">
        <v>5.68348</v>
      </c>
      <c r="I44" s="69">
        <v>0.516129032258065</v>
      </c>
      <c r="J44" s="69">
        <v>0.870967741935484</v>
      </c>
      <c r="K44" s="69">
        <v>9.96937976215908</v>
      </c>
      <c r="L44" s="69">
        <v>0.428571428571429</v>
      </c>
      <c r="M44" s="69">
        <v>2.78571428571429</v>
      </c>
      <c r="N44" s="69">
        <v>0.357142857142857</v>
      </c>
      <c r="O44" s="69">
        <v>19.2857142857143</v>
      </c>
      <c r="P44" s="69">
        <v>8.53909465020576</v>
      </c>
      <c r="Q44" s="69">
        <v>1.41093474426808</v>
      </c>
      <c r="R44" s="69">
        <v>0.66429418742586</v>
      </c>
      <c r="S44" s="68">
        <v>0</v>
      </c>
      <c r="T44" s="68">
        <v>12</v>
      </c>
      <c r="U44" s="68">
        <v>350</v>
      </c>
      <c r="V44" s="68" t="s">
        <v>51</v>
      </c>
      <c r="W44" s="68" t="s">
        <v>49</v>
      </c>
      <c r="X44" s="68"/>
      <c r="Y44" s="71"/>
    </row>
    <row r="45" spans="1:25" s="4" customFormat="1" ht="10.5">
      <c r="A45" s="187">
        <v>37594</v>
      </c>
      <c r="B45" s="68" t="s">
        <v>69</v>
      </c>
      <c r="C45" s="68"/>
      <c r="D45" s="68">
        <v>10</v>
      </c>
      <c r="E45" s="68">
        <v>7</v>
      </c>
      <c r="F45" s="69">
        <v>7.96245072272483</v>
      </c>
      <c r="G45" s="70">
        <v>96.6204876086162</v>
      </c>
      <c r="H45" s="69">
        <v>5.74228</v>
      </c>
      <c r="I45" s="69">
        <v>0.548387096774194</v>
      </c>
      <c r="J45" s="69">
        <v>0.741935483870968</v>
      </c>
      <c r="K45" s="69">
        <v>11.037527593819</v>
      </c>
      <c r="L45" s="69">
        <v>0.357142857142857</v>
      </c>
      <c r="M45" s="69">
        <v>2.92857142857143</v>
      </c>
      <c r="N45" s="69">
        <v>0.357142857142857</v>
      </c>
      <c r="O45" s="69">
        <v>18.5714285714286</v>
      </c>
      <c r="P45" s="69">
        <v>0</v>
      </c>
      <c r="Q45" s="69">
        <v>0</v>
      </c>
      <c r="R45" s="69">
        <v>0.498220640569395</v>
      </c>
      <c r="S45" s="68">
        <v>0</v>
      </c>
      <c r="T45" s="68">
        <v>0</v>
      </c>
      <c r="U45" s="68">
        <v>0</v>
      </c>
      <c r="V45" s="68" t="s">
        <v>51</v>
      </c>
      <c r="W45" s="68" t="s">
        <v>49</v>
      </c>
      <c r="X45" s="68"/>
      <c r="Y45" s="71"/>
    </row>
    <row r="46" spans="1:25" s="4" customFormat="1" ht="10.5">
      <c r="A46" s="187">
        <v>37594</v>
      </c>
      <c r="B46" s="68" t="s">
        <v>69</v>
      </c>
      <c r="C46" s="68"/>
      <c r="D46" s="68">
        <v>16</v>
      </c>
      <c r="E46" s="68">
        <v>7</v>
      </c>
      <c r="F46" s="69">
        <v>7.79314246694939</v>
      </c>
      <c r="G46" s="70">
        <v>94.5988873383386</v>
      </c>
      <c r="H46" s="69">
        <v>5.80112</v>
      </c>
      <c r="I46" s="69">
        <v>0.516129032258065</v>
      </c>
      <c r="J46" s="69">
        <v>0.741935483870968</v>
      </c>
      <c r="K46" s="69">
        <v>11.037527593819</v>
      </c>
      <c r="L46" s="69">
        <v>0.357142857142857</v>
      </c>
      <c r="M46" s="69">
        <v>2.85714285714286</v>
      </c>
      <c r="N46" s="69">
        <v>0.357142857142857</v>
      </c>
      <c r="O46" s="69">
        <v>17.8571428571429</v>
      </c>
      <c r="P46" s="69">
        <v>11.0021786492375</v>
      </c>
      <c r="Q46" s="69">
        <v>1.68067226890756</v>
      </c>
      <c r="R46" s="69">
        <v>0.428024605300168</v>
      </c>
      <c r="S46" s="68">
        <v>0</v>
      </c>
      <c r="T46" s="68">
        <v>10</v>
      </c>
      <c r="U46" s="68">
        <v>230</v>
      </c>
      <c r="V46" s="68" t="s">
        <v>51</v>
      </c>
      <c r="W46" s="68" t="s">
        <v>49</v>
      </c>
      <c r="X46" s="68"/>
      <c r="Y46" s="71"/>
    </row>
    <row r="47" spans="1:25" ht="12.75">
      <c r="A47" s="188">
        <v>37594</v>
      </c>
      <c r="B47" s="72" t="s">
        <v>69</v>
      </c>
      <c r="C47" s="72"/>
      <c r="D47" s="72" t="s">
        <v>50</v>
      </c>
      <c r="E47" s="72"/>
      <c r="F47" s="73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>
        <v>0.66429418742586</v>
      </c>
      <c r="S47" s="72">
        <v>0</v>
      </c>
      <c r="T47" s="72"/>
      <c r="U47" s="72"/>
      <c r="V47" s="72" t="s">
        <v>51</v>
      </c>
      <c r="W47" s="72" t="s">
        <v>49</v>
      </c>
      <c r="X47" s="72"/>
      <c r="Y47" s="74"/>
    </row>
  </sheetData>
  <printOptions/>
  <pageMargins left="0.43" right="0.42" top="0.26" bottom="0.67" header="0.21" footer="0.5"/>
  <pageSetup fitToHeight="1" fitToWidth="1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1">
      <selection activeCell="A84" sqref="A84"/>
    </sheetView>
  </sheetViews>
  <sheetFormatPr defaultColWidth="11.00390625" defaultRowHeight="12"/>
  <cols>
    <col min="1" max="1" width="28.625" style="0" customWidth="1"/>
  </cols>
  <sheetData>
    <row r="1" spans="1:9" ht="12.75">
      <c r="A1" s="1" t="s">
        <v>71</v>
      </c>
      <c r="B1" s="1" t="s">
        <v>54</v>
      </c>
      <c r="C1" s="1"/>
      <c r="D1" s="1"/>
      <c r="E1" s="1"/>
      <c r="F1" s="1"/>
      <c r="G1" s="1"/>
      <c r="H1" s="1"/>
      <c r="I1" s="1"/>
    </row>
    <row r="2" spans="1:9" ht="12.75">
      <c r="A2" s="1" t="s">
        <v>55</v>
      </c>
      <c r="B2" s="1"/>
      <c r="C2" s="1"/>
      <c r="D2" s="1"/>
      <c r="E2" s="1"/>
      <c r="F2" s="1"/>
      <c r="G2" s="1"/>
      <c r="H2" s="1"/>
      <c r="I2" s="1"/>
    </row>
    <row r="3" spans="1:9" ht="12.75">
      <c r="A3" s="5" t="s">
        <v>103</v>
      </c>
      <c r="B3" s="5"/>
      <c r="C3" s="5"/>
      <c r="D3" s="5"/>
      <c r="E3" s="5"/>
      <c r="F3" s="5"/>
      <c r="G3" s="5"/>
      <c r="H3" s="5"/>
      <c r="I3" s="5"/>
    </row>
    <row r="4" spans="1:9" ht="12.75">
      <c r="A4" s="6" t="s">
        <v>104</v>
      </c>
      <c r="B4" s="189">
        <v>37300</v>
      </c>
      <c r="C4" s="189">
        <v>37328</v>
      </c>
      <c r="D4" s="189">
        <v>37348</v>
      </c>
      <c r="E4" s="189">
        <v>37382</v>
      </c>
      <c r="F4" s="189">
        <v>37441</v>
      </c>
      <c r="G4" s="189">
        <v>37475</v>
      </c>
      <c r="H4" s="189">
        <v>37508</v>
      </c>
      <c r="I4" s="190">
        <v>37531</v>
      </c>
    </row>
    <row r="5" spans="1:9" ht="12.75">
      <c r="A5" s="191" t="s">
        <v>105</v>
      </c>
      <c r="B5" s="192"/>
      <c r="C5" s="192"/>
      <c r="D5" s="192"/>
      <c r="E5" s="192"/>
      <c r="F5" s="192"/>
      <c r="G5" s="192"/>
      <c r="H5" s="192"/>
      <c r="I5" s="193"/>
    </row>
    <row r="6" spans="1:9" ht="13.5">
      <c r="A6" s="11" t="s">
        <v>106</v>
      </c>
      <c r="B6" s="9" t="s">
        <v>108</v>
      </c>
      <c r="C6" s="9"/>
      <c r="D6" s="9"/>
      <c r="E6" s="9"/>
      <c r="F6" s="9"/>
      <c r="G6" s="9"/>
      <c r="H6" s="9"/>
      <c r="I6" s="12"/>
    </row>
    <row r="7" spans="1:9" ht="13.5">
      <c r="A7" s="11" t="s">
        <v>107</v>
      </c>
      <c r="B7" s="9"/>
      <c r="C7" s="9"/>
      <c r="D7" s="9"/>
      <c r="E7" s="9"/>
      <c r="F7" s="9">
        <v>1100</v>
      </c>
      <c r="G7" s="9"/>
      <c r="H7" s="9"/>
      <c r="I7" s="12" t="s">
        <v>108</v>
      </c>
    </row>
    <row r="8" spans="1:9" ht="13.5">
      <c r="A8" s="11" t="s">
        <v>109</v>
      </c>
      <c r="B8" s="9" t="s">
        <v>108</v>
      </c>
      <c r="C8" s="9" t="s">
        <v>108</v>
      </c>
      <c r="D8" s="9">
        <v>900</v>
      </c>
      <c r="E8" s="9"/>
      <c r="F8" s="9" t="s">
        <v>108</v>
      </c>
      <c r="G8" s="9"/>
      <c r="H8" s="9"/>
      <c r="I8" s="12"/>
    </row>
    <row r="9" spans="1:9" ht="13.5">
      <c r="A9" s="13" t="s">
        <v>110</v>
      </c>
      <c r="B9" s="9"/>
      <c r="C9" s="9"/>
      <c r="D9" s="9"/>
      <c r="E9" s="9"/>
      <c r="F9" s="9"/>
      <c r="G9" s="9"/>
      <c r="H9" s="9"/>
      <c r="I9" s="12"/>
    </row>
    <row r="10" spans="1:9" ht="13.5">
      <c r="A10" s="13" t="s">
        <v>111</v>
      </c>
      <c r="B10" s="9"/>
      <c r="C10" s="9" t="s">
        <v>108</v>
      </c>
      <c r="D10" s="9"/>
      <c r="E10" s="9"/>
      <c r="F10" s="9"/>
      <c r="G10" s="9">
        <v>5000</v>
      </c>
      <c r="H10" s="9" t="s">
        <v>108</v>
      </c>
      <c r="I10" s="12"/>
    </row>
    <row r="11" spans="1:9" ht="13.5">
      <c r="A11" s="13" t="s">
        <v>112</v>
      </c>
      <c r="B11" s="9"/>
      <c r="C11" s="9"/>
      <c r="D11" s="9"/>
      <c r="E11" s="9"/>
      <c r="F11" s="9"/>
      <c r="G11" s="9"/>
      <c r="H11" s="9"/>
      <c r="I11" s="12"/>
    </row>
    <row r="12" spans="1:9" ht="13.5">
      <c r="A12" s="13" t="s">
        <v>113</v>
      </c>
      <c r="B12" s="9"/>
      <c r="C12" s="9"/>
      <c r="D12" s="9"/>
      <c r="E12" s="9" t="s">
        <v>108</v>
      </c>
      <c r="F12" s="9"/>
      <c r="G12" s="9"/>
      <c r="H12" s="9"/>
      <c r="I12" s="12"/>
    </row>
    <row r="13" spans="1:9" ht="13.5">
      <c r="A13" s="13" t="s">
        <v>114</v>
      </c>
      <c r="B13" s="9"/>
      <c r="C13" s="9" t="s">
        <v>108</v>
      </c>
      <c r="D13" s="9">
        <v>8550</v>
      </c>
      <c r="E13" s="9"/>
      <c r="F13" s="9"/>
      <c r="G13" s="9"/>
      <c r="H13" s="9"/>
      <c r="I13" s="12"/>
    </row>
    <row r="14" spans="1:9" ht="13.5">
      <c r="A14" s="13" t="s">
        <v>115</v>
      </c>
      <c r="B14" s="9">
        <v>500</v>
      </c>
      <c r="C14" s="9"/>
      <c r="D14" s="9"/>
      <c r="E14" s="9"/>
      <c r="F14" s="9"/>
      <c r="G14" s="9"/>
      <c r="H14" s="9"/>
      <c r="I14" s="12"/>
    </row>
    <row r="15" spans="1:9" ht="13.5">
      <c r="A15" s="13" t="s">
        <v>116</v>
      </c>
      <c r="B15" s="9"/>
      <c r="C15" s="9">
        <v>29100</v>
      </c>
      <c r="D15" s="9">
        <v>87200</v>
      </c>
      <c r="E15" s="9"/>
      <c r="F15" s="9"/>
      <c r="G15" s="9"/>
      <c r="H15" s="9"/>
      <c r="I15" s="12"/>
    </row>
    <row r="16" spans="1:9" ht="13.5">
      <c r="A16" s="13" t="s">
        <v>117</v>
      </c>
      <c r="B16" s="9"/>
      <c r="C16" s="9">
        <v>101000</v>
      </c>
      <c r="D16" s="9"/>
      <c r="E16" s="9"/>
      <c r="F16" s="9"/>
      <c r="G16" s="9"/>
      <c r="H16" s="9"/>
      <c r="I16" s="12"/>
    </row>
    <row r="17" spans="1:9" ht="13.5">
      <c r="A17" s="13" t="s">
        <v>118</v>
      </c>
      <c r="B17" s="9"/>
      <c r="C17" s="9"/>
      <c r="D17" s="9"/>
      <c r="E17" s="9"/>
      <c r="F17" s="9"/>
      <c r="G17" s="9"/>
      <c r="H17" s="9">
        <v>900</v>
      </c>
      <c r="I17" s="12">
        <v>2500</v>
      </c>
    </row>
    <row r="18" spans="1:9" ht="13.5">
      <c r="A18" s="13" t="s">
        <v>119</v>
      </c>
      <c r="B18" s="9"/>
      <c r="C18" s="9"/>
      <c r="D18" s="9"/>
      <c r="E18" s="9"/>
      <c r="F18" s="9"/>
      <c r="G18" s="9"/>
      <c r="H18" s="9"/>
      <c r="I18" s="12"/>
    </row>
    <row r="19" spans="1:9" ht="13.5">
      <c r="A19" s="13" t="s">
        <v>72</v>
      </c>
      <c r="B19" s="9"/>
      <c r="C19" s="9"/>
      <c r="D19" s="9"/>
      <c r="E19" s="9"/>
      <c r="F19" s="9"/>
      <c r="G19" s="9"/>
      <c r="H19" s="9"/>
      <c r="I19" s="12"/>
    </row>
    <row r="20" spans="1:9" ht="13.5">
      <c r="A20" s="13" t="s">
        <v>120</v>
      </c>
      <c r="B20" s="9"/>
      <c r="C20" s="9"/>
      <c r="D20" s="9"/>
      <c r="E20" s="9"/>
      <c r="F20" s="9"/>
      <c r="G20" s="9"/>
      <c r="H20" s="9"/>
      <c r="I20" s="12"/>
    </row>
    <row r="21" spans="1:9" ht="13.5">
      <c r="A21" s="13" t="s">
        <v>121</v>
      </c>
      <c r="B21" s="9"/>
      <c r="C21" s="9"/>
      <c r="D21" s="9" t="s">
        <v>108</v>
      </c>
      <c r="E21" s="9"/>
      <c r="F21" s="9"/>
      <c r="G21" s="9"/>
      <c r="H21" s="9"/>
      <c r="I21" s="12"/>
    </row>
    <row r="22" spans="1:9" ht="13.5">
      <c r="A22" s="11" t="s">
        <v>122</v>
      </c>
      <c r="B22" s="9"/>
      <c r="C22" s="9"/>
      <c r="D22" s="9"/>
      <c r="E22" s="9"/>
      <c r="F22" s="9"/>
      <c r="G22" s="9" t="s">
        <v>108</v>
      </c>
      <c r="H22" s="9"/>
      <c r="I22" s="12"/>
    </row>
    <row r="23" spans="1:9" ht="13.5">
      <c r="A23" s="11" t="s">
        <v>123</v>
      </c>
      <c r="B23" s="9"/>
      <c r="C23" s="9"/>
      <c r="D23" s="9"/>
      <c r="E23" s="9"/>
      <c r="F23" s="9"/>
      <c r="G23" s="9"/>
      <c r="H23" s="9"/>
      <c r="I23" s="12">
        <v>300</v>
      </c>
    </row>
    <row r="24" spans="1:9" ht="13.5">
      <c r="A24" s="11" t="s">
        <v>124</v>
      </c>
      <c r="B24" s="9"/>
      <c r="C24" s="9"/>
      <c r="D24" s="9"/>
      <c r="E24" s="9"/>
      <c r="F24" s="9"/>
      <c r="G24" s="9">
        <v>9200</v>
      </c>
      <c r="H24" s="9"/>
      <c r="I24" s="12"/>
    </row>
    <row r="25" spans="1:9" ht="13.5">
      <c r="A25" s="11" t="s">
        <v>125</v>
      </c>
      <c r="B25" s="9"/>
      <c r="C25" s="9"/>
      <c r="D25" s="9"/>
      <c r="E25" s="9"/>
      <c r="F25" s="9"/>
      <c r="G25" s="9"/>
      <c r="H25" s="9"/>
      <c r="I25" s="12"/>
    </row>
    <row r="26" spans="1:9" ht="13.5">
      <c r="A26" s="11" t="s">
        <v>126</v>
      </c>
      <c r="B26" s="9"/>
      <c r="C26" s="9"/>
      <c r="D26" s="9"/>
      <c r="E26" s="9"/>
      <c r="F26" s="9">
        <v>2700</v>
      </c>
      <c r="G26" s="9">
        <v>2200</v>
      </c>
      <c r="H26" s="9"/>
      <c r="I26" s="12"/>
    </row>
    <row r="27" spans="1:9" ht="13.5">
      <c r="A27" s="11" t="s">
        <v>127</v>
      </c>
      <c r="B27" s="9">
        <v>9700</v>
      </c>
      <c r="C27" s="9">
        <v>99200</v>
      </c>
      <c r="D27" s="9">
        <v>4755000</v>
      </c>
      <c r="E27" s="9">
        <v>5400</v>
      </c>
      <c r="F27" s="9" t="s">
        <v>108</v>
      </c>
      <c r="G27" s="9"/>
      <c r="H27" s="9"/>
      <c r="I27" s="12"/>
    </row>
    <row r="28" spans="1:9" ht="13.5">
      <c r="A28" s="11" t="s">
        <v>128</v>
      </c>
      <c r="B28" s="9"/>
      <c r="C28" s="9"/>
      <c r="D28" s="9"/>
      <c r="E28" s="9"/>
      <c r="F28" s="9" t="s">
        <v>108</v>
      </c>
      <c r="G28" s="9"/>
      <c r="H28" s="9"/>
      <c r="I28" s="12"/>
    </row>
    <row r="29" spans="1:9" ht="13.5">
      <c r="A29" s="11" t="s">
        <v>129</v>
      </c>
      <c r="B29" s="9"/>
      <c r="C29" s="9">
        <v>2200</v>
      </c>
      <c r="D29" s="9"/>
      <c r="E29" s="9"/>
      <c r="F29" s="9"/>
      <c r="G29" s="9"/>
      <c r="H29" s="9"/>
      <c r="I29" s="12"/>
    </row>
    <row r="30" spans="1:9" ht="13.5">
      <c r="A30" s="11" t="s">
        <v>130</v>
      </c>
      <c r="B30" s="9"/>
      <c r="C30" s="9"/>
      <c r="D30" s="9"/>
      <c r="E30" s="9"/>
      <c r="F30" s="9"/>
      <c r="G30" s="9"/>
      <c r="H30" s="9"/>
      <c r="I30" s="12"/>
    </row>
    <row r="31" spans="1:9" ht="13.5">
      <c r="A31" s="11" t="s">
        <v>131</v>
      </c>
      <c r="B31" s="9"/>
      <c r="C31" s="9"/>
      <c r="D31" s="9"/>
      <c r="E31" s="9"/>
      <c r="F31" s="9"/>
      <c r="G31" s="9"/>
      <c r="H31" s="9"/>
      <c r="I31" s="12"/>
    </row>
    <row r="32" spans="1:9" ht="13.5">
      <c r="A32" s="11" t="s">
        <v>132</v>
      </c>
      <c r="B32" s="9"/>
      <c r="C32" s="9" t="s">
        <v>108</v>
      </c>
      <c r="D32" s="9">
        <v>3200</v>
      </c>
      <c r="E32" s="9" t="s">
        <v>108</v>
      </c>
      <c r="F32" s="9"/>
      <c r="G32" s="9" t="s">
        <v>108</v>
      </c>
      <c r="H32" s="9"/>
      <c r="I32" s="12"/>
    </row>
    <row r="33" spans="1:9" ht="13.5">
      <c r="A33" s="11" t="s">
        <v>133</v>
      </c>
      <c r="B33" s="9"/>
      <c r="C33" s="9"/>
      <c r="D33" s="9"/>
      <c r="E33" s="9"/>
      <c r="F33" s="9"/>
      <c r="G33" s="9"/>
      <c r="H33" s="9"/>
      <c r="I33" s="12"/>
    </row>
    <row r="34" spans="1:9" ht="12.75">
      <c r="A34" s="14" t="s">
        <v>134</v>
      </c>
      <c r="B34" s="9">
        <f aca="true" t="shared" si="0" ref="B34:I34">SUM(B5:B33)</f>
        <v>10200</v>
      </c>
      <c r="C34" s="9">
        <f t="shared" si="0"/>
        <v>231500</v>
      </c>
      <c r="D34" s="9">
        <f t="shared" si="0"/>
        <v>4854850</v>
      </c>
      <c r="E34" s="9">
        <f t="shared" si="0"/>
        <v>5400</v>
      </c>
      <c r="F34" s="9">
        <f t="shared" si="0"/>
        <v>3800</v>
      </c>
      <c r="G34" s="9">
        <f t="shared" si="0"/>
        <v>16400</v>
      </c>
      <c r="H34" s="9">
        <f t="shared" si="0"/>
        <v>900</v>
      </c>
      <c r="I34" s="12">
        <f t="shared" si="0"/>
        <v>2800</v>
      </c>
    </row>
    <row r="35" spans="1:9" ht="12.75">
      <c r="A35" s="7" t="s">
        <v>135</v>
      </c>
      <c r="B35" s="9"/>
      <c r="C35" s="9"/>
      <c r="D35" s="9"/>
      <c r="E35" s="9"/>
      <c r="F35" s="9"/>
      <c r="G35" s="9"/>
      <c r="H35" s="9"/>
      <c r="I35" s="12"/>
    </row>
    <row r="36" spans="1:9" ht="13.5">
      <c r="A36" s="11" t="s">
        <v>136</v>
      </c>
      <c r="B36" s="15"/>
      <c r="C36" s="15"/>
      <c r="D36" s="15"/>
      <c r="E36" s="15"/>
      <c r="F36" s="15"/>
      <c r="G36" s="15"/>
      <c r="H36" s="15"/>
      <c r="I36" s="16"/>
    </row>
    <row r="37" spans="1:9" ht="13.5">
      <c r="A37" s="11" t="s">
        <v>137</v>
      </c>
      <c r="B37" s="15" t="s">
        <v>108</v>
      </c>
      <c r="C37" s="15"/>
      <c r="D37" s="15"/>
      <c r="E37" s="15" t="s">
        <v>108</v>
      </c>
      <c r="F37" s="15">
        <v>7.8</v>
      </c>
      <c r="G37" s="15">
        <v>1.5</v>
      </c>
      <c r="H37" s="15"/>
      <c r="I37" s="16"/>
    </row>
    <row r="38" spans="1:9" ht="13.5">
      <c r="A38" s="11" t="s">
        <v>138</v>
      </c>
      <c r="B38" s="15"/>
      <c r="C38" s="15"/>
      <c r="D38" s="15"/>
      <c r="E38" s="15"/>
      <c r="F38" s="15" t="s">
        <v>108</v>
      </c>
      <c r="G38" s="15" t="s">
        <v>108</v>
      </c>
      <c r="H38" s="15"/>
      <c r="I38" s="16"/>
    </row>
    <row r="39" spans="1:9" ht="12.75">
      <c r="A39" s="7" t="s">
        <v>139</v>
      </c>
      <c r="B39" s="9"/>
      <c r="C39" s="9"/>
      <c r="D39" s="9"/>
      <c r="E39" s="9"/>
      <c r="F39" s="9"/>
      <c r="G39" s="9"/>
      <c r="H39" s="9"/>
      <c r="I39" s="12"/>
    </row>
    <row r="40" spans="1:9" ht="13.5">
      <c r="A40" s="11" t="s">
        <v>140</v>
      </c>
      <c r="B40" s="9"/>
      <c r="C40" s="9"/>
      <c r="D40" s="9"/>
      <c r="E40" s="9"/>
      <c r="F40" s="9"/>
      <c r="G40" s="9"/>
      <c r="H40" s="9"/>
      <c r="I40" s="12"/>
    </row>
    <row r="41" spans="1:9" ht="13.5">
      <c r="A41" s="11" t="s">
        <v>141</v>
      </c>
      <c r="B41" s="9"/>
      <c r="C41" s="9"/>
      <c r="D41" s="9"/>
      <c r="E41" s="9"/>
      <c r="F41" s="9"/>
      <c r="G41" s="9" t="s">
        <v>108</v>
      </c>
      <c r="H41" s="9"/>
      <c r="I41" s="12"/>
    </row>
    <row r="42" spans="1:9" ht="13.5">
      <c r="A42" s="11" t="s">
        <v>142</v>
      </c>
      <c r="B42" s="9"/>
      <c r="C42" s="9"/>
      <c r="D42" s="9"/>
      <c r="E42" s="9"/>
      <c r="F42" s="9"/>
      <c r="G42" s="9"/>
      <c r="H42" s="9"/>
      <c r="I42" s="12"/>
    </row>
    <row r="43" spans="1:9" ht="13.5">
      <c r="A43" s="11" t="s">
        <v>143</v>
      </c>
      <c r="B43" s="9"/>
      <c r="C43" s="9"/>
      <c r="D43" s="9"/>
      <c r="E43" s="9"/>
      <c r="F43" s="9"/>
      <c r="G43" s="9" t="s">
        <v>108</v>
      </c>
      <c r="H43" s="9"/>
      <c r="I43" s="12" t="s">
        <v>108</v>
      </c>
    </row>
    <row r="44" spans="1:9" ht="13.5">
      <c r="A44" s="11" t="s">
        <v>144</v>
      </c>
      <c r="B44" s="9"/>
      <c r="C44" s="9"/>
      <c r="D44" s="9"/>
      <c r="E44" s="9">
        <v>500</v>
      </c>
      <c r="F44" s="9"/>
      <c r="G44" s="9"/>
      <c r="H44" s="9" t="s">
        <v>108</v>
      </c>
      <c r="I44" s="12" t="s">
        <v>108</v>
      </c>
    </row>
    <row r="45" spans="1:9" ht="13.5">
      <c r="A45" s="11" t="s">
        <v>145</v>
      </c>
      <c r="B45" s="9"/>
      <c r="C45" s="9"/>
      <c r="D45" s="9"/>
      <c r="E45" s="9" t="s">
        <v>108</v>
      </c>
      <c r="F45" s="9"/>
      <c r="G45" s="9"/>
      <c r="H45" s="9" t="s">
        <v>108</v>
      </c>
      <c r="I45" s="12"/>
    </row>
    <row r="46" spans="1:9" ht="13.5">
      <c r="A46" s="11" t="s">
        <v>146</v>
      </c>
      <c r="B46" s="9"/>
      <c r="C46" s="9"/>
      <c r="D46" s="9"/>
      <c r="E46" s="9"/>
      <c r="F46" s="9"/>
      <c r="G46" s="9"/>
      <c r="H46" s="9"/>
      <c r="I46" s="12" t="s">
        <v>108</v>
      </c>
    </row>
    <row r="47" spans="1:9" ht="13.5">
      <c r="A47" s="11" t="s">
        <v>147</v>
      </c>
      <c r="B47" s="9"/>
      <c r="C47" s="9"/>
      <c r="D47" s="9"/>
      <c r="E47" s="9"/>
      <c r="F47" s="9"/>
      <c r="G47" s="9" t="s">
        <v>108</v>
      </c>
      <c r="H47" s="9"/>
      <c r="I47" s="12"/>
    </row>
    <row r="48" spans="1:9" ht="13.5">
      <c r="A48" s="11" t="s">
        <v>148</v>
      </c>
      <c r="B48" s="9"/>
      <c r="C48" s="9"/>
      <c r="D48" s="9"/>
      <c r="E48" s="9"/>
      <c r="F48" s="9"/>
      <c r="G48" s="9" t="s">
        <v>108</v>
      </c>
      <c r="H48" s="9"/>
      <c r="I48" s="12"/>
    </row>
    <row r="49" spans="1:9" ht="13.5">
      <c r="A49" s="11" t="s">
        <v>149</v>
      </c>
      <c r="B49" s="9"/>
      <c r="C49" s="9">
        <v>21600</v>
      </c>
      <c r="D49" s="9"/>
      <c r="E49" s="9">
        <v>115000</v>
      </c>
      <c r="F49" s="9">
        <v>86300</v>
      </c>
      <c r="G49" s="9">
        <v>43100</v>
      </c>
      <c r="H49" s="9"/>
      <c r="I49" s="12"/>
    </row>
    <row r="50" spans="1:9" ht="13.5">
      <c r="A50" s="11" t="s">
        <v>150</v>
      </c>
      <c r="B50" s="9"/>
      <c r="C50" s="9" t="s">
        <v>108</v>
      </c>
      <c r="D50" s="9" t="s">
        <v>108</v>
      </c>
      <c r="E50" s="9" t="s">
        <v>108</v>
      </c>
      <c r="F50" s="9"/>
      <c r="G50" s="9"/>
      <c r="H50" s="9"/>
      <c r="I50" s="12"/>
    </row>
    <row r="51" spans="1:9" ht="13.5">
      <c r="A51" s="11" t="s">
        <v>151</v>
      </c>
      <c r="B51" s="9"/>
      <c r="C51" s="9"/>
      <c r="D51" s="9"/>
      <c r="E51" s="9"/>
      <c r="F51" s="9"/>
      <c r="G51" s="9"/>
      <c r="H51" s="9"/>
      <c r="I51" s="12"/>
    </row>
    <row r="52" spans="1:9" ht="13.5">
      <c r="A52" s="11" t="s">
        <v>152</v>
      </c>
      <c r="B52" s="9"/>
      <c r="C52" s="9"/>
      <c r="D52" s="9"/>
      <c r="E52" s="9"/>
      <c r="F52" s="9">
        <v>300</v>
      </c>
      <c r="G52" s="9">
        <v>2000</v>
      </c>
      <c r="H52" s="9"/>
      <c r="I52" s="12">
        <v>900</v>
      </c>
    </row>
    <row r="53" spans="1:9" ht="13.5">
      <c r="A53" s="11" t="s">
        <v>153</v>
      </c>
      <c r="B53" s="9"/>
      <c r="C53" s="9"/>
      <c r="D53" s="9"/>
      <c r="E53" s="9"/>
      <c r="F53" s="9"/>
      <c r="G53" s="9"/>
      <c r="H53" s="9"/>
      <c r="I53" s="12"/>
    </row>
    <row r="54" spans="1:9" ht="13.5">
      <c r="A54" s="11" t="s">
        <v>73</v>
      </c>
      <c r="B54" s="9"/>
      <c r="C54" s="9"/>
      <c r="D54" s="9">
        <v>700</v>
      </c>
      <c r="E54" s="9"/>
      <c r="F54" s="9"/>
      <c r="G54" s="9"/>
      <c r="H54" s="9"/>
      <c r="I54" s="12"/>
    </row>
    <row r="55" spans="1:9" ht="13.5">
      <c r="A55" s="11" t="s">
        <v>154</v>
      </c>
      <c r="B55" s="9"/>
      <c r="C55" s="9"/>
      <c r="D55" s="9"/>
      <c r="E55" s="9" t="s">
        <v>108</v>
      </c>
      <c r="F55" s="9"/>
      <c r="G55" s="9"/>
      <c r="H55" s="9"/>
      <c r="I55" s="12"/>
    </row>
    <row r="56" spans="1:9" ht="13.5">
      <c r="A56" s="11" t="s">
        <v>155</v>
      </c>
      <c r="B56" s="9"/>
      <c r="C56" s="9"/>
      <c r="D56" s="9"/>
      <c r="E56" s="9"/>
      <c r="F56" s="9"/>
      <c r="G56" s="9"/>
      <c r="H56" s="9"/>
      <c r="I56" s="12"/>
    </row>
    <row r="57" spans="1:9" ht="13.5">
      <c r="A57" s="11" t="s">
        <v>156</v>
      </c>
      <c r="B57" s="9"/>
      <c r="C57" s="9"/>
      <c r="D57" s="9">
        <v>4100</v>
      </c>
      <c r="E57" s="9"/>
      <c r="F57" s="9">
        <v>1100</v>
      </c>
      <c r="G57" s="9"/>
      <c r="H57" s="9">
        <v>500</v>
      </c>
      <c r="I57" s="12"/>
    </row>
    <row r="58" spans="1:9" ht="12.75">
      <c r="A58" s="14" t="s">
        <v>134</v>
      </c>
      <c r="B58" s="9">
        <f aca="true" t="shared" si="1" ref="B58:I58">SUM(B40:B57)</f>
        <v>0</v>
      </c>
      <c r="C58" s="9">
        <f t="shared" si="1"/>
        <v>21600</v>
      </c>
      <c r="D58" s="9">
        <f t="shared" si="1"/>
        <v>4800</v>
      </c>
      <c r="E58" s="9">
        <f t="shared" si="1"/>
        <v>115500</v>
      </c>
      <c r="F58" s="9">
        <f t="shared" si="1"/>
        <v>87700</v>
      </c>
      <c r="G58" s="9">
        <f t="shared" si="1"/>
        <v>45100</v>
      </c>
      <c r="H58" s="9">
        <f t="shared" si="1"/>
        <v>500</v>
      </c>
      <c r="I58" s="12">
        <f t="shared" si="1"/>
        <v>900</v>
      </c>
    </row>
    <row r="59" spans="1:9" ht="12.75">
      <c r="A59" s="7" t="s">
        <v>157</v>
      </c>
      <c r="B59" s="9"/>
      <c r="C59" s="9"/>
      <c r="D59" s="9"/>
      <c r="E59" s="9"/>
      <c r="F59" s="9"/>
      <c r="G59" s="9"/>
      <c r="H59" s="9"/>
      <c r="I59" s="12"/>
    </row>
    <row r="60" spans="1:9" ht="13.5">
      <c r="A60" s="11" t="s">
        <v>158</v>
      </c>
      <c r="B60" s="9" t="s">
        <v>108</v>
      </c>
      <c r="C60" s="9"/>
      <c r="D60" s="9"/>
      <c r="E60" s="9"/>
      <c r="F60" s="9"/>
      <c r="G60" s="9"/>
      <c r="H60" s="9" t="s">
        <v>108</v>
      </c>
      <c r="I60" s="12"/>
    </row>
    <row r="61" spans="1:9" ht="13.5">
      <c r="A61" s="11" t="s">
        <v>159</v>
      </c>
      <c r="B61" s="9"/>
      <c r="C61" s="9"/>
      <c r="D61" s="9"/>
      <c r="E61" s="9" t="s">
        <v>108</v>
      </c>
      <c r="F61" s="9"/>
      <c r="G61" s="9"/>
      <c r="H61" s="9"/>
      <c r="I61" s="12"/>
    </row>
    <row r="62" spans="1:9" ht="13.5">
      <c r="A62" s="11" t="s">
        <v>160</v>
      </c>
      <c r="B62" s="9" t="s">
        <v>108</v>
      </c>
      <c r="C62" s="9" t="s">
        <v>108</v>
      </c>
      <c r="D62" s="9" t="s">
        <v>108</v>
      </c>
      <c r="E62" s="9" t="s">
        <v>108</v>
      </c>
      <c r="F62" s="9">
        <v>900</v>
      </c>
      <c r="G62" s="9" t="s">
        <v>108</v>
      </c>
      <c r="H62" s="9"/>
      <c r="I62" s="12"/>
    </row>
    <row r="63" spans="1:9" ht="12.75">
      <c r="A63" s="7" t="s">
        <v>161</v>
      </c>
      <c r="B63" s="9"/>
      <c r="C63" s="9"/>
      <c r="D63" s="9"/>
      <c r="E63" s="9"/>
      <c r="F63" s="9"/>
      <c r="G63" s="9"/>
      <c r="H63" s="9"/>
      <c r="I63" s="12"/>
    </row>
    <row r="64" spans="1:9" ht="13.5">
      <c r="A64" s="11" t="s">
        <v>162</v>
      </c>
      <c r="B64" s="9"/>
      <c r="C64" s="9" t="s">
        <v>108</v>
      </c>
      <c r="D64" s="9" t="s">
        <v>108</v>
      </c>
      <c r="E64" s="9" t="s">
        <v>108</v>
      </c>
      <c r="F64" s="9"/>
      <c r="G64" s="9" t="s">
        <v>108</v>
      </c>
      <c r="H64" s="9"/>
      <c r="I64" s="12" t="s">
        <v>108</v>
      </c>
    </row>
    <row r="65" spans="1:9" ht="12.75">
      <c r="A65" s="7" t="s">
        <v>163</v>
      </c>
      <c r="B65" s="9"/>
      <c r="C65" s="9"/>
      <c r="D65" s="9"/>
      <c r="E65" s="9"/>
      <c r="F65" s="9"/>
      <c r="G65" s="9"/>
      <c r="H65" s="9"/>
      <c r="I65" s="12"/>
    </row>
    <row r="66" spans="1:9" ht="13.5">
      <c r="A66" s="11" t="s">
        <v>164</v>
      </c>
      <c r="B66" s="9"/>
      <c r="C66" s="9"/>
      <c r="D66" s="9"/>
      <c r="E66" s="9"/>
      <c r="F66" s="9" t="s">
        <v>108</v>
      </c>
      <c r="G66" s="9"/>
      <c r="H66" s="9"/>
      <c r="I66" s="12"/>
    </row>
    <row r="67" spans="1:9" ht="12.75">
      <c r="A67" s="7" t="s">
        <v>165</v>
      </c>
      <c r="B67" s="9"/>
      <c r="C67" s="9"/>
      <c r="D67" s="9"/>
      <c r="E67" s="9"/>
      <c r="F67" s="9"/>
      <c r="G67" s="9"/>
      <c r="H67" s="9"/>
      <c r="I67" s="12"/>
    </row>
    <row r="68" spans="1:9" ht="12.75">
      <c r="A68" s="14" t="s">
        <v>166</v>
      </c>
      <c r="B68" s="9">
        <v>439000</v>
      </c>
      <c r="C68" s="9">
        <v>878000</v>
      </c>
      <c r="D68" s="9">
        <v>952000</v>
      </c>
      <c r="E68" s="9">
        <v>1464000</v>
      </c>
      <c r="F68" s="9">
        <v>1098000</v>
      </c>
      <c r="G68" s="9">
        <v>1391000</v>
      </c>
      <c r="H68" s="9">
        <v>2855000</v>
      </c>
      <c r="I68" s="12">
        <v>1903000</v>
      </c>
    </row>
    <row r="69" spans="1:9" ht="12.75">
      <c r="A69" s="14" t="s">
        <v>167</v>
      </c>
      <c r="B69" s="9">
        <v>50300</v>
      </c>
      <c r="C69" s="9">
        <v>57500</v>
      </c>
      <c r="D69" s="9">
        <v>273000</v>
      </c>
      <c r="E69" s="9">
        <v>971000</v>
      </c>
      <c r="F69" s="9">
        <v>403000</v>
      </c>
      <c r="G69" s="9">
        <v>16500</v>
      </c>
      <c r="H69" s="9">
        <v>446000</v>
      </c>
      <c r="I69" s="12">
        <v>417000</v>
      </c>
    </row>
    <row r="70" spans="1:9" ht="12.75">
      <c r="A70" s="14" t="s">
        <v>168</v>
      </c>
      <c r="B70" s="9">
        <v>57500</v>
      </c>
      <c r="C70" s="9">
        <v>21600</v>
      </c>
      <c r="D70" s="9">
        <v>28800</v>
      </c>
      <c r="E70" s="9">
        <v>43100</v>
      </c>
      <c r="F70" s="9">
        <v>403000</v>
      </c>
      <c r="G70" s="9">
        <v>57500</v>
      </c>
      <c r="H70" s="9">
        <v>129000</v>
      </c>
      <c r="I70" s="12">
        <v>295000</v>
      </c>
    </row>
    <row r="71" spans="1:9" ht="12.75">
      <c r="A71" s="14" t="s">
        <v>134</v>
      </c>
      <c r="B71" s="9">
        <f aca="true" t="shared" si="2" ref="B71:I71">SUM(B68:B70)</f>
        <v>546800</v>
      </c>
      <c r="C71" s="9">
        <f t="shared" si="2"/>
        <v>957100</v>
      </c>
      <c r="D71" s="9">
        <f t="shared" si="2"/>
        <v>1253800</v>
      </c>
      <c r="E71" s="9">
        <f t="shared" si="2"/>
        <v>2478100</v>
      </c>
      <c r="F71" s="9">
        <f t="shared" si="2"/>
        <v>1904000</v>
      </c>
      <c r="G71" s="9">
        <f t="shared" si="2"/>
        <v>1465000</v>
      </c>
      <c r="H71" s="9">
        <f t="shared" si="2"/>
        <v>3430000</v>
      </c>
      <c r="I71" s="12">
        <f t="shared" si="2"/>
        <v>2615000</v>
      </c>
    </row>
    <row r="72" spans="1:9" ht="12.75">
      <c r="A72" s="7" t="s">
        <v>169</v>
      </c>
      <c r="B72" s="9"/>
      <c r="C72" s="9"/>
      <c r="D72" s="9"/>
      <c r="E72" s="9"/>
      <c r="F72" s="9"/>
      <c r="G72" s="9"/>
      <c r="H72" s="9"/>
      <c r="I72" s="12"/>
    </row>
    <row r="73" spans="1:9" ht="12.75">
      <c r="A73" s="14" t="s">
        <v>170</v>
      </c>
      <c r="B73" s="9">
        <v>2200</v>
      </c>
      <c r="C73" s="9">
        <v>6300</v>
      </c>
      <c r="D73" s="9">
        <v>8800</v>
      </c>
      <c r="E73" s="9">
        <v>12800</v>
      </c>
      <c r="F73" s="9">
        <v>4700</v>
      </c>
      <c r="G73" s="9">
        <v>11300</v>
      </c>
      <c r="H73" s="9">
        <v>5600</v>
      </c>
      <c r="I73" s="12">
        <v>8500</v>
      </c>
    </row>
    <row r="74" spans="1:9" ht="13.5">
      <c r="A74" s="11" t="s">
        <v>171</v>
      </c>
      <c r="B74" s="9"/>
      <c r="C74" s="9"/>
      <c r="D74" s="9"/>
      <c r="E74" s="9"/>
      <c r="F74" s="9"/>
      <c r="G74" s="9"/>
      <c r="H74" s="9"/>
      <c r="I74" s="12"/>
    </row>
    <row r="75" spans="1:9" ht="12.75">
      <c r="A75" s="7" t="s">
        <v>172</v>
      </c>
      <c r="B75" s="9"/>
      <c r="C75" s="9"/>
      <c r="D75" s="9"/>
      <c r="E75" s="9"/>
      <c r="F75" s="9"/>
      <c r="G75" s="9"/>
      <c r="H75" s="9"/>
      <c r="I75" s="12"/>
    </row>
    <row r="76" spans="1:9" ht="12.75">
      <c r="A76" s="14" t="s">
        <v>173</v>
      </c>
      <c r="B76" s="9"/>
      <c r="C76" s="9"/>
      <c r="D76" s="9"/>
      <c r="E76" s="9"/>
      <c r="F76" s="9"/>
      <c r="G76" s="9"/>
      <c r="H76" s="9"/>
      <c r="I76" s="12"/>
    </row>
    <row r="77" spans="1:9" ht="12.75">
      <c r="A77" s="14" t="s">
        <v>174</v>
      </c>
      <c r="B77" s="9"/>
      <c r="C77" s="9"/>
      <c r="D77" s="9"/>
      <c r="E77" s="9"/>
      <c r="F77" s="9"/>
      <c r="G77" s="9"/>
      <c r="H77" s="9"/>
      <c r="I77" s="12"/>
    </row>
    <row r="78" spans="1:9" ht="12.75">
      <c r="A78" s="14" t="s">
        <v>175</v>
      </c>
      <c r="B78" s="8"/>
      <c r="C78" s="8"/>
      <c r="D78" s="8"/>
      <c r="E78" s="8"/>
      <c r="F78" s="8"/>
      <c r="G78" s="8"/>
      <c r="H78" s="8"/>
      <c r="I78" s="10"/>
    </row>
    <row r="79" spans="1:9" ht="13.5">
      <c r="A79" s="17" t="s">
        <v>176</v>
      </c>
      <c r="B79" s="18"/>
      <c r="C79" s="18"/>
      <c r="D79" s="18"/>
      <c r="E79" s="18"/>
      <c r="F79" s="18"/>
      <c r="G79" s="18"/>
      <c r="H79" s="18"/>
      <c r="I79" s="19"/>
    </row>
  </sheetData>
  <printOptions/>
  <pageMargins left="0.72" right="0.42" top="0.45" bottom="0.43" header="0.43" footer="0.43"/>
  <pageSetup fitToHeight="1" fitToWidth="1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25">
      <selection activeCell="C65" sqref="C65"/>
    </sheetView>
  </sheetViews>
  <sheetFormatPr defaultColWidth="11.00390625" defaultRowHeight="12"/>
  <cols>
    <col min="1" max="1" width="33.375" style="0" customWidth="1"/>
    <col min="2" max="2" width="11.375" style="0" customWidth="1"/>
  </cols>
  <sheetData>
    <row r="1" spans="1:3" ht="13.5">
      <c r="A1" s="20" t="s">
        <v>177</v>
      </c>
      <c r="C1" s="20" t="s">
        <v>201</v>
      </c>
    </row>
    <row r="2" spans="1:3" ht="13.5">
      <c r="A2" s="1" t="s">
        <v>179</v>
      </c>
      <c r="C2" s="194">
        <v>2002</v>
      </c>
    </row>
    <row r="3" spans="1:5" ht="12.75">
      <c r="A3" s="1" t="s">
        <v>74</v>
      </c>
      <c r="C3" s="1" t="s">
        <v>236</v>
      </c>
      <c r="E3" s="195" t="s">
        <v>75</v>
      </c>
    </row>
    <row r="4" spans="1:5" ht="12.75">
      <c r="A4" s="1" t="s">
        <v>76</v>
      </c>
      <c r="C4" s="1" t="s">
        <v>208</v>
      </c>
      <c r="E4" s="196">
        <v>37489</v>
      </c>
    </row>
    <row r="5" spans="1:3" ht="12.75">
      <c r="A5" s="1"/>
      <c r="C5" s="1"/>
    </row>
    <row r="6" spans="1:13" ht="12.75">
      <c r="A6" s="197"/>
      <c r="B6" s="182" t="s">
        <v>77</v>
      </c>
      <c r="C6" s="198"/>
      <c r="D6" s="198"/>
      <c r="E6" s="199"/>
      <c r="F6" s="182" t="s">
        <v>78</v>
      </c>
      <c r="G6" s="198"/>
      <c r="H6" s="198"/>
      <c r="I6" s="199"/>
      <c r="J6" s="182" t="s">
        <v>79</v>
      </c>
      <c r="K6" s="198"/>
      <c r="L6" s="198"/>
      <c r="M6" s="199"/>
    </row>
    <row r="7" spans="1:13" ht="12.75">
      <c r="A7" s="23" t="s">
        <v>180</v>
      </c>
      <c r="B7" s="200">
        <v>1</v>
      </c>
      <c r="C7" s="201">
        <v>2</v>
      </c>
      <c r="D7" s="201">
        <v>3</v>
      </c>
      <c r="E7" s="202" t="s">
        <v>80</v>
      </c>
      <c r="F7" s="203">
        <v>1</v>
      </c>
      <c r="G7" s="201">
        <v>2</v>
      </c>
      <c r="H7" s="201">
        <v>3</v>
      </c>
      <c r="I7" s="204" t="s">
        <v>80</v>
      </c>
      <c r="J7" s="200">
        <v>1</v>
      </c>
      <c r="K7" s="201">
        <v>2</v>
      </c>
      <c r="L7" s="201">
        <v>3</v>
      </c>
      <c r="M7" s="202" t="s">
        <v>80</v>
      </c>
    </row>
    <row r="8" spans="1:13" ht="12.75">
      <c r="A8" s="27" t="s">
        <v>181</v>
      </c>
      <c r="B8" s="205"/>
      <c r="C8" s="184"/>
      <c r="D8" s="184"/>
      <c r="E8" s="186"/>
      <c r="F8" s="206"/>
      <c r="G8" s="184"/>
      <c r="H8" s="184"/>
      <c r="I8" s="207"/>
      <c r="J8" s="205"/>
      <c r="K8" s="184"/>
      <c r="L8" s="184"/>
      <c r="M8" s="186"/>
    </row>
    <row r="9" spans="1:13" ht="12.75">
      <c r="A9" s="24" t="s">
        <v>182</v>
      </c>
      <c r="B9" s="79">
        <v>7</v>
      </c>
      <c r="C9" s="68">
        <v>7</v>
      </c>
      <c r="D9" s="68">
        <v>3.5</v>
      </c>
      <c r="E9" s="208">
        <v>5.833333333333333</v>
      </c>
      <c r="F9" s="209">
        <v>0.3</v>
      </c>
      <c r="G9" s="68">
        <v>0.3</v>
      </c>
      <c r="H9" s="68">
        <v>0.15</v>
      </c>
      <c r="I9" s="210">
        <v>0.25</v>
      </c>
      <c r="J9" s="79">
        <v>0.8</v>
      </c>
      <c r="K9" s="68">
        <v>0.75</v>
      </c>
      <c r="L9" s="68">
        <v>0.85</v>
      </c>
      <c r="M9" s="208">
        <v>0.8</v>
      </c>
    </row>
    <row r="10" spans="1:13" ht="12.75">
      <c r="A10" s="31" t="s">
        <v>183</v>
      </c>
      <c r="B10" s="79">
        <v>1.4</v>
      </c>
      <c r="C10" s="68">
        <v>1.4</v>
      </c>
      <c r="D10" s="68">
        <v>1.4</v>
      </c>
      <c r="E10" s="208">
        <v>1.4</v>
      </c>
      <c r="F10" s="209"/>
      <c r="G10" s="68"/>
      <c r="H10" s="68"/>
      <c r="I10" s="210"/>
      <c r="J10" s="79"/>
      <c r="K10" s="68"/>
      <c r="L10" s="68"/>
      <c r="M10" s="208"/>
    </row>
    <row r="11" spans="1:13" ht="12.75">
      <c r="A11" s="34" t="s">
        <v>184</v>
      </c>
      <c r="B11" s="80"/>
      <c r="C11" s="72"/>
      <c r="D11" s="72"/>
      <c r="E11" s="211"/>
      <c r="F11" s="212"/>
      <c r="G11" s="72"/>
      <c r="H11" s="72"/>
      <c r="I11" s="213"/>
      <c r="J11" s="80"/>
      <c r="K11" s="72"/>
      <c r="L11" s="72"/>
      <c r="M11" s="211"/>
    </row>
    <row r="12" spans="1:13" ht="12.75">
      <c r="A12" s="27" t="s">
        <v>185</v>
      </c>
      <c r="B12" s="77"/>
      <c r="C12" s="78"/>
      <c r="D12" s="78"/>
      <c r="E12" s="214"/>
      <c r="F12" s="215"/>
      <c r="G12" s="78"/>
      <c r="H12" s="78"/>
      <c r="I12" s="216"/>
      <c r="J12" s="77"/>
      <c r="K12" s="78"/>
      <c r="L12" s="78"/>
      <c r="M12" s="214"/>
    </row>
    <row r="13" spans="1:13" ht="12.75">
      <c r="A13" s="31" t="s">
        <v>186</v>
      </c>
      <c r="B13" s="79"/>
      <c r="C13" s="68"/>
      <c r="D13" s="68"/>
      <c r="E13" s="208"/>
      <c r="F13" s="209"/>
      <c r="G13" s="68"/>
      <c r="H13" s="68"/>
      <c r="I13" s="210"/>
      <c r="J13" s="79"/>
      <c r="K13" s="68"/>
      <c r="L13" s="68"/>
      <c r="M13" s="208"/>
    </row>
    <row r="14" spans="1:13" ht="12.75">
      <c r="A14" s="31" t="s">
        <v>187</v>
      </c>
      <c r="B14" s="79"/>
      <c r="C14" s="68"/>
      <c r="D14" s="68"/>
      <c r="E14" s="208"/>
      <c r="F14" s="209"/>
      <c r="G14" s="68"/>
      <c r="H14" s="68"/>
      <c r="I14" s="210"/>
      <c r="J14" s="79"/>
      <c r="K14" s="68"/>
      <c r="L14" s="68"/>
      <c r="M14" s="208"/>
    </row>
    <row r="15" spans="1:13" ht="12.75">
      <c r="A15" s="31" t="s">
        <v>188</v>
      </c>
      <c r="B15" s="79"/>
      <c r="C15" s="68"/>
      <c r="D15" s="68"/>
      <c r="E15" s="208"/>
      <c r="F15" s="209"/>
      <c r="G15" s="68"/>
      <c r="H15" s="68"/>
      <c r="I15" s="210"/>
      <c r="J15" s="79"/>
      <c r="K15" s="68"/>
      <c r="L15" s="68"/>
      <c r="M15" s="208"/>
    </row>
    <row r="16" spans="1:13" ht="12.75">
      <c r="A16" s="31" t="s">
        <v>189</v>
      </c>
      <c r="B16" s="79"/>
      <c r="C16" s="68"/>
      <c r="D16" s="68"/>
      <c r="E16" s="208"/>
      <c r="F16" s="209"/>
      <c r="G16" s="68"/>
      <c r="H16" s="68"/>
      <c r="I16" s="210"/>
      <c r="J16" s="79"/>
      <c r="K16" s="68"/>
      <c r="L16" s="68"/>
      <c r="M16" s="208"/>
    </row>
    <row r="17" spans="1:13" ht="12.75">
      <c r="A17" s="31" t="s">
        <v>190</v>
      </c>
      <c r="B17" s="79">
        <v>28</v>
      </c>
      <c r="C17" s="68">
        <v>31.5</v>
      </c>
      <c r="D17" s="68">
        <v>21</v>
      </c>
      <c r="E17" s="208">
        <v>26.833333333333332</v>
      </c>
      <c r="F17" s="209">
        <v>0</v>
      </c>
      <c r="G17" s="68">
        <v>0.6</v>
      </c>
      <c r="H17" s="68">
        <v>0</v>
      </c>
      <c r="I17" s="210">
        <v>0.2</v>
      </c>
      <c r="J17" s="79">
        <v>4</v>
      </c>
      <c r="K17" s="68">
        <v>0</v>
      </c>
      <c r="L17" s="68">
        <v>0</v>
      </c>
      <c r="M17" s="208">
        <v>1.3333333333333333</v>
      </c>
    </row>
    <row r="18" spans="1:13" ht="12.75">
      <c r="A18" s="29" t="s">
        <v>191</v>
      </c>
      <c r="B18" s="79">
        <v>28</v>
      </c>
      <c r="C18" s="68">
        <v>24.5</v>
      </c>
      <c r="D18" s="68">
        <v>31.5</v>
      </c>
      <c r="E18" s="208">
        <v>28</v>
      </c>
      <c r="F18" s="209"/>
      <c r="G18" s="68"/>
      <c r="H18" s="68"/>
      <c r="I18" s="210"/>
      <c r="J18" s="79"/>
      <c r="K18" s="68"/>
      <c r="L18" s="68"/>
      <c r="M18" s="208"/>
    </row>
    <row r="19" spans="1:13" ht="12.75">
      <c r="A19" s="35" t="s">
        <v>192</v>
      </c>
      <c r="B19" s="217"/>
      <c r="C19" s="218"/>
      <c r="D19" s="218"/>
      <c r="E19" s="219"/>
      <c r="F19" s="220"/>
      <c r="G19" s="218"/>
      <c r="H19" s="218"/>
      <c r="I19" s="221"/>
      <c r="J19" s="217"/>
      <c r="K19" s="218"/>
      <c r="L19" s="218"/>
      <c r="M19" s="219"/>
    </row>
    <row r="20" spans="1:13" ht="12.75">
      <c r="A20" s="27" t="s">
        <v>193</v>
      </c>
      <c r="B20" s="205"/>
      <c r="C20" s="184"/>
      <c r="D20" s="184"/>
      <c r="E20" s="222"/>
      <c r="F20" s="206"/>
      <c r="G20" s="184"/>
      <c r="H20" s="184"/>
      <c r="I20" s="223"/>
      <c r="J20" s="205"/>
      <c r="K20" s="184"/>
      <c r="L20" s="184"/>
      <c r="M20" s="222"/>
    </row>
    <row r="21" spans="1:13" ht="12.75">
      <c r="A21" s="31" t="s">
        <v>194</v>
      </c>
      <c r="B21" s="79">
        <v>7</v>
      </c>
      <c r="C21" s="68">
        <v>7</v>
      </c>
      <c r="D21" s="68">
        <v>10.5</v>
      </c>
      <c r="E21" s="208">
        <v>8.166666666666666</v>
      </c>
      <c r="F21" s="209">
        <v>36</v>
      </c>
      <c r="G21" s="68">
        <v>24</v>
      </c>
      <c r="H21" s="68">
        <v>13.5</v>
      </c>
      <c r="I21" s="210">
        <v>24.5</v>
      </c>
      <c r="J21" s="79">
        <v>48</v>
      </c>
      <c r="K21" s="68">
        <v>41.25</v>
      </c>
      <c r="L21" s="68">
        <v>51</v>
      </c>
      <c r="M21" s="208">
        <v>46.75</v>
      </c>
    </row>
    <row r="22" spans="1:13" ht="12.75">
      <c r="A22" s="31" t="s">
        <v>195</v>
      </c>
      <c r="B22" s="79"/>
      <c r="C22" s="68"/>
      <c r="D22" s="68"/>
      <c r="E22" s="208"/>
      <c r="F22" s="209">
        <v>12</v>
      </c>
      <c r="G22" s="68">
        <v>18</v>
      </c>
      <c r="H22" s="68">
        <v>9</v>
      </c>
      <c r="I22" s="210">
        <v>13</v>
      </c>
      <c r="J22" s="79"/>
      <c r="K22" s="68"/>
      <c r="L22" s="68"/>
      <c r="M22" s="208"/>
    </row>
    <row r="23" spans="1:13" ht="12.75">
      <c r="A23" s="36" t="s">
        <v>196</v>
      </c>
      <c r="B23" s="79"/>
      <c r="C23" s="68"/>
      <c r="D23" s="68"/>
      <c r="E23" s="208"/>
      <c r="F23" s="209"/>
      <c r="G23" s="68"/>
      <c r="H23" s="68"/>
      <c r="I23" s="210"/>
      <c r="J23" s="79">
        <v>0</v>
      </c>
      <c r="K23" s="68">
        <v>1.5</v>
      </c>
      <c r="L23" s="68">
        <v>1.7</v>
      </c>
      <c r="M23" s="208">
        <v>1.0666666666666667</v>
      </c>
    </row>
    <row r="24" spans="1:13" ht="12.75">
      <c r="A24" s="34" t="s">
        <v>197</v>
      </c>
      <c r="B24" s="80">
        <v>1.4</v>
      </c>
      <c r="C24" s="72">
        <v>1.4</v>
      </c>
      <c r="D24" s="72">
        <v>1.4</v>
      </c>
      <c r="E24" s="211">
        <v>1.4</v>
      </c>
      <c r="F24" s="212">
        <v>3</v>
      </c>
      <c r="G24" s="72">
        <v>6</v>
      </c>
      <c r="H24" s="72">
        <v>1.5</v>
      </c>
      <c r="I24" s="213">
        <v>3.5</v>
      </c>
      <c r="J24" s="80">
        <v>56</v>
      </c>
      <c r="K24" s="72">
        <v>56.25</v>
      </c>
      <c r="L24" s="72">
        <v>59.5</v>
      </c>
      <c r="M24" s="211">
        <v>57.25</v>
      </c>
    </row>
    <row r="25" spans="1:13" ht="12.75">
      <c r="A25" s="28" t="s">
        <v>198</v>
      </c>
      <c r="B25" s="77"/>
      <c r="C25" s="78"/>
      <c r="D25" s="78"/>
      <c r="E25" s="214"/>
      <c r="F25" s="215"/>
      <c r="G25" s="78"/>
      <c r="H25" s="78"/>
      <c r="I25" s="216"/>
      <c r="J25" s="77"/>
      <c r="K25" s="78"/>
      <c r="L25" s="78"/>
      <c r="M25" s="214"/>
    </row>
    <row r="26" spans="1:13" ht="12.75">
      <c r="A26" s="36" t="s">
        <v>199</v>
      </c>
      <c r="B26" s="217"/>
      <c r="C26" s="218"/>
      <c r="D26" s="218"/>
      <c r="E26" s="219"/>
      <c r="F26" s="220">
        <v>9</v>
      </c>
      <c r="G26" s="218">
        <v>6</v>
      </c>
      <c r="H26" s="218">
        <v>6</v>
      </c>
      <c r="I26" s="221">
        <v>7</v>
      </c>
      <c r="J26" s="217"/>
      <c r="K26" s="218"/>
      <c r="L26" s="218"/>
      <c r="M26" s="219"/>
    </row>
    <row r="27" spans="1:13" ht="12.75">
      <c r="A27" s="46" t="s">
        <v>200</v>
      </c>
      <c r="B27" s="75">
        <v>70</v>
      </c>
      <c r="C27" s="76">
        <v>70</v>
      </c>
      <c r="D27" s="76">
        <v>70</v>
      </c>
      <c r="E27" s="224">
        <f>AVERAGE(B27:D27)</f>
        <v>70</v>
      </c>
      <c r="F27" s="225">
        <v>60</v>
      </c>
      <c r="G27" s="76">
        <v>60</v>
      </c>
      <c r="H27" s="76">
        <v>30</v>
      </c>
      <c r="I27" s="226">
        <f>AVERAGE(F27:H27)</f>
        <v>50</v>
      </c>
      <c r="J27" s="75">
        <v>80</v>
      </c>
      <c r="K27" s="76">
        <v>75</v>
      </c>
      <c r="L27" s="76">
        <v>85</v>
      </c>
      <c r="M27" s="224">
        <f>AVERAGE(J27:L27)</f>
        <v>80</v>
      </c>
    </row>
    <row r="31" spans="1:3" ht="13.5">
      <c r="A31" s="20" t="s">
        <v>177</v>
      </c>
      <c r="C31" s="20" t="s">
        <v>178</v>
      </c>
    </row>
    <row r="32" spans="1:3" ht="13.5">
      <c r="A32" s="1" t="s">
        <v>179</v>
      </c>
      <c r="C32" s="194">
        <v>2002</v>
      </c>
    </row>
    <row r="33" spans="1:5" ht="12.75">
      <c r="A33" s="1" t="s">
        <v>74</v>
      </c>
      <c r="C33" s="1" t="s">
        <v>236</v>
      </c>
      <c r="E33" s="195" t="s">
        <v>75</v>
      </c>
    </row>
    <row r="34" spans="1:5" ht="12.75">
      <c r="A34" s="1" t="s">
        <v>76</v>
      </c>
      <c r="C34" s="1" t="s">
        <v>208</v>
      </c>
      <c r="E34" s="227">
        <v>37547</v>
      </c>
    </row>
    <row r="36" spans="2:4" ht="12.75">
      <c r="B36" s="179">
        <v>2002</v>
      </c>
      <c r="C36" s="180"/>
      <c r="D36" s="181"/>
    </row>
    <row r="37" spans="1:4" ht="12.75">
      <c r="A37" s="21"/>
      <c r="B37" s="228" t="s">
        <v>81</v>
      </c>
      <c r="C37" s="228" t="s">
        <v>82</v>
      </c>
      <c r="D37" s="229" t="s">
        <v>83</v>
      </c>
    </row>
    <row r="38" spans="1:4" ht="12.75">
      <c r="A38" s="23" t="s">
        <v>180</v>
      </c>
      <c r="B38" s="230"/>
      <c r="C38" s="230"/>
      <c r="D38" s="231"/>
    </row>
    <row r="39" spans="1:4" ht="12.75">
      <c r="A39" s="27" t="s">
        <v>181</v>
      </c>
      <c r="B39" s="26"/>
      <c r="C39" s="26"/>
      <c r="D39" s="26"/>
    </row>
    <row r="40" spans="1:4" ht="12.75">
      <c r="A40" s="24" t="s">
        <v>182</v>
      </c>
      <c r="B40" s="30"/>
      <c r="C40" s="25">
        <v>1</v>
      </c>
      <c r="D40" s="29">
        <v>1</v>
      </c>
    </row>
    <row r="41" spans="1:4" ht="12.75">
      <c r="A41" s="31" t="s">
        <v>183</v>
      </c>
      <c r="B41" s="30">
        <v>1</v>
      </c>
      <c r="C41" s="32">
        <v>1</v>
      </c>
      <c r="D41" s="33"/>
    </row>
    <row r="42" spans="1:4" ht="12.75">
      <c r="A42" s="34" t="s">
        <v>184</v>
      </c>
      <c r="B42" s="38">
        <v>1</v>
      </c>
      <c r="C42" s="39"/>
      <c r="D42" s="40"/>
    </row>
    <row r="43" spans="1:4" ht="12.75">
      <c r="A43" s="27" t="s">
        <v>185</v>
      </c>
      <c r="B43" s="30"/>
      <c r="C43" s="32"/>
      <c r="D43" s="32"/>
    </row>
    <row r="44" spans="1:4" ht="12.75">
      <c r="A44" s="31" t="s">
        <v>186</v>
      </c>
      <c r="B44" s="30"/>
      <c r="C44" s="32"/>
      <c r="D44" s="33"/>
    </row>
    <row r="45" spans="1:4" ht="12.75">
      <c r="A45" s="31" t="s">
        <v>187</v>
      </c>
      <c r="B45" s="30"/>
      <c r="C45" s="32"/>
      <c r="D45" s="33"/>
    </row>
    <row r="46" spans="1:4" ht="12.75">
      <c r="A46" s="31" t="s">
        <v>188</v>
      </c>
      <c r="B46" s="30"/>
      <c r="C46" s="32"/>
      <c r="D46" s="33"/>
    </row>
    <row r="47" spans="1:4" ht="12.75">
      <c r="A47" s="31" t="s">
        <v>189</v>
      </c>
      <c r="B47" s="30"/>
      <c r="C47" s="32"/>
      <c r="D47" s="33"/>
    </row>
    <row r="48" spans="1:4" ht="12.75">
      <c r="A48" s="31" t="s">
        <v>190</v>
      </c>
      <c r="B48" s="30">
        <v>20</v>
      </c>
      <c r="C48" s="32">
        <v>70</v>
      </c>
      <c r="D48" s="33">
        <v>30</v>
      </c>
    </row>
    <row r="49" spans="1:4" ht="12.75">
      <c r="A49" s="29" t="s">
        <v>191</v>
      </c>
      <c r="B49" s="30">
        <v>40</v>
      </c>
      <c r="C49" s="32"/>
      <c r="D49" s="33"/>
    </row>
    <row r="50" spans="1:4" ht="12.75">
      <c r="A50" s="35" t="s">
        <v>192</v>
      </c>
      <c r="B50" s="232"/>
      <c r="C50" s="233"/>
      <c r="D50" s="234"/>
    </row>
    <row r="51" spans="1:4" ht="12.75">
      <c r="A51" s="27" t="s">
        <v>193</v>
      </c>
      <c r="B51" s="235"/>
      <c r="C51" s="236"/>
      <c r="D51" s="236"/>
    </row>
    <row r="52" spans="1:4" ht="12.75">
      <c r="A52" s="31" t="s">
        <v>194</v>
      </c>
      <c r="B52" s="30">
        <v>1</v>
      </c>
      <c r="C52" s="32">
        <v>1</v>
      </c>
      <c r="D52" s="33">
        <v>1</v>
      </c>
    </row>
    <row r="53" spans="1:4" ht="12.75">
      <c r="A53" s="31" t="s">
        <v>195</v>
      </c>
      <c r="B53" s="30"/>
      <c r="C53" s="32"/>
      <c r="D53" s="33"/>
    </row>
    <row r="54" spans="1:4" ht="12.75">
      <c r="A54" s="36" t="s">
        <v>196</v>
      </c>
      <c r="B54" s="30"/>
      <c r="C54" s="32"/>
      <c r="D54" s="33"/>
    </row>
    <row r="55" spans="1:4" ht="12.75">
      <c r="A55" s="34" t="s">
        <v>197</v>
      </c>
      <c r="B55" s="38"/>
      <c r="C55" s="39"/>
      <c r="D55" s="40"/>
    </row>
    <row r="56" spans="1:4" ht="12.75">
      <c r="A56" s="28" t="s">
        <v>198</v>
      </c>
      <c r="B56" s="30"/>
      <c r="C56" s="32"/>
      <c r="D56" s="32"/>
    </row>
    <row r="57" spans="1:4" ht="12.75">
      <c r="A57" s="34" t="s">
        <v>199</v>
      </c>
      <c r="B57" s="38"/>
      <c r="C57" s="39"/>
      <c r="D57" s="40"/>
    </row>
    <row r="58" spans="1:4" ht="12.75">
      <c r="A58" s="22" t="s">
        <v>200</v>
      </c>
      <c r="B58" s="41">
        <v>60</v>
      </c>
      <c r="C58" s="42">
        <v>70</v>
      </c>
      <c r="D58" s="43">
        <v>30</v>
      </c>
    </row>
  </sheetData>
  <mergeCells count="4">
    <mergeCell ref="B6:E6"/>
    <mergeCell ref="F6:I6"/>
    <mergeCell ref="J6:M6"/>
    <mergeCell ref="B36:D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C18" sqref="C18"/>
    </sheetView>
  </sheetViews>
  <sheetFormatPr defaultColWidth="11.00390625" defaultRowHeight="12"/>
  <cols>
    <col min="1" max="1" width="19.00390625" style="0" customWidth="1"/>
    <col min="2" max="2" width="9.50390625" style="0" customWidth="1"/>
    <col min="3" max="10" width="8.875" style="0" customWidth="1"/>
  </cols>
  <sheetData>
    <row r="1" spans="3:10" ht="12.75">
      <c r="C1" s="45"/>
      <c r="D1" s="45"/>
      <c r="E1" s="45"/>
      <c r="F1" s="45"/>
      <c r="G1" s="45"/>
      <c r="H1" s="45"/>
      <c r="I1" s="45"/>
      <c r="J1" s="45"/>
    </row>
    <row r="2" spans="1:10" ht="13.5">
      <c r="A2" s="20" t="s">
        <v>231</v>
      </c>
      <c r="B2" s="4"/>
      <c r="C2" s="21"/>
      <c r="D2" s="4"/>
      <c r="E2" s="21"/>
      <c r="F2" s="21"/>
      <c r="G2" s="21"/>
      <c r="H2" s="21"/>
      <c r="I2" s="21"/>
      <c r="J2" s="21"/>
    </row>
    <row r="3" spans="1:10" ht="12.75">
      <c r="A3" s="4"/>
      <c r="B3" s="4"/>
      <c r="C3" s="4"/>
      <c r="D3" s="4"/>
      <c r="E3" s="4"/>
      <c r="F3" s="4"/>
      <c r="G3" s="21"/>
      <c r="H3" s="21"/>
      <c r="I3" s="21"/>
      <c r="J3" s="21"/>
    </row>
    <row r="4" spans="1:10" ht="12.75">
      <c r="A4" s="46" t="s">
        <v>202</v>
      </c>
      <c r="B4" s="47" t="s">
        <v>203</v>
      </c>
      <c r="C4" s="48"/>
      <c r="D4" s="46" t="s">
        <v>204</v>
      </c>
      <c r="E4" s="49"/>
      <c r="F4" s="48" t="s">
        <v>232</v>
      </c>
      <c r="G4" s="46" t="s">
        <v>235</v>
      </c>
      <c r="H4" s="49"/>
      <c r="I4" s="48">
        <v>50</v>
      </c>
      <c r="J4" s="4"/>
    </row>
    <row r="5" spans="1:10" ht="12.75">
      <c r="A5" s="46" t="s">
        <v>24</v>
      </c>
      <c r="B5" s="175">
        <v>37511</v>
      </c>
      <c r="C5" s="48"/>
      <c r="D5" s="21" t="s">
        <v>236</v>
      </c>
      <c r="E5" s="44"/>
      <c r="F5" s="48" t="s">
        <v>237</v>
      </c>
      <c r="G5" s="46"/>
      <c r="H5" s="47"/>
      <c r="I5" s="48"/>
      <c r="J5" s="21"/>
    </row>
    <row r="6" spans="1:10" ht="12.75">
      <c r="A6" s="22"/>
      <c r="B6" s="50">
        <v>1</v>
      </c>
      <c r="C6" s="51">
        <v>2</v>
      </c>
      <c r="D6" s="51">
        <v>3</v>
      </c>
      <c r="E6" s="51">
        <v>4</v>
      </c>
      <c r="F6" s="51">
        <v>5</v>
      </c>
      <c r="G6" s="52">
        <v>6</v>
      </c>
      <c r="H6" s="22" t="s">
        <v>238</v>
      </c>
      <c r="I6" s="22" t="s">
        <v>239</v>
      </c>
      <c r="J6" s="48" t="s">
        <v>240</v>
      </c>
    </row>
    <row r="7" spans="1:10" ht="12.75">
      <c r="A7" s="25" t="s">
        <v>241</v>
      </c>
      <c r="B7" s="53">
        <v>1664</v>
      </c>
      <c r="C7" s="54">
        <v>1456</v>
      </c>
      <c r="D7" s="54">
        <v>1680</v>
      </c>
      <c r="E7" s="54">
        <v>1696</v>
      </c>
      <c r="F7" s="54">
        <v>1360</v>
      </c>
      <c r="G7" s="55">
        <v>1200</v>
      </c>
      <c r="H7" s="56">
        <f>AVERAGE(B7:G7)</f>
        <v>1509.3333333333333</v>
      </c>
      <c r="I7" s="32">
        <f>STDEV(B7:G7)</f>
        <v>204.3160949770399</v>
      </c>
      <c r="J7" s="57">
        <f>(I7/H7)*100</f>
        <v>13.536843748478795</v>
      </c>
    </row>
    <row r="8" spans="1:10" ht="12.75">
      <c r="A8" s="29" t="s">
        <v>242</v>
      </c>
      <c r="B8" s="176">
        <v>276.864</v>
      </c>
      <c r="C8" s="177">
        <v>253.728</v>
      </c>
      <c r="D8" s="177">
        <v>299.36</v>
      </c>
      <c r="E8" s="177">
        <v>295.888</v>
      </c>
      <c r="F8" s="177">
        <v>206.176</v>
      </c>
      <c r="G8" s="178">
        <v>224.784</v>
      </c>
      <c r="H8" s="56">
        <f>AVERAGE(B8:G8)</f>
        <v>259.46666666666664</v>
      </c>
      <c r="I8" s="32">
        <f>STDEV(B8:G8)</f>
        <v>38.200454419636</v>
      </c>
      <c r="J8" s="57">
        <f>(I8/H8)*100</f>
        <v>14.722682844155708</v>
      </c>
    </row>
    <row r="9" spans="1:10" ht="12.75">
      <c r="A9" s="29" t="s">
        <v>243</v>
      </c>
      <c r="B9" s="58"/>
      <c r="C9" s="59"/>
      <c r="D9" s="59"/>
      <c r="E9" s="59"/>
      <c r="F9" s="59"/>
      <c r="G9" s="60"/>
      <c r="H9" s="56"/>
      <c r="I9" s="32"/>
      <c r="J9" s="57"/>
    </row>
    <row r="10" spans="1:10" ht="12.75">
      <c r="A10" s="29" t="s">
        <v>233</v>
      </c>
      <c r="B10" s="58">
        <v>10</v>
      </c>
      <c r="C10" s="59">
        <v>15</v>
      </c>
      <c r="D10" s="59">
        <v>10</v>
      </c>
      <c r="E10" s="59">
        <v>15</v>
      </c>
      <c r="F10" s="59">
        <v>10</v>
      </c>
      <c r="G10" s="60">
        <v>10</v>
      </c>
      <c r="H10" s="56">
        <f>AVERAGE(B10:G10)</f>
        <v>11.666666666666666</v>
      </c>
      <c r="I10" s="32">
        <f>STDEV(B10:G10)</f>
        <v>2.581988897471613</v>
      </c>
      <c r="J10" s="57">
        <f>(I10/H10)*100</f>
        <v>22.131333406899543</v>
      </c>
    </row>
    <row r="11" spans="1:10" ht="12.75">
      <c r="A11" s="29" t="s">
        <v>234</v>
      </c>
      <c r="B11" s="58">
        <v>60</v>
      </c>
      <c r="C11" s="59">
        <v>65</v>
      </c>
      <c r="D11" s="59">
        <v>65</v>
      </c>
      <c r="E11" s="59">
        <v>57</v>
      </c>
      <c r="F11" s="59">
        <v>65</v>
      </c>
      <c r="G11" s="60">
        <v>65</v>
      </c>
      <c r="H11" s="56">
        <f>AVERAGE(B11:G11)</f>
        <v>62.833333333333336</v>
      </c>
      <c r="I11" s="32">
        <f>STDEV(B11:G11)</f>
        <v>3.4880749227426904</v>
      </c>
      <c r="J11" s="57">
        <f>(I11/H11)*100</f>
        <v>5.55131287439155</v>
      </c>
    </row>
    <row r="12" spans="1:10" ht="12.75">
      <c r="A12" s="37" t="s">
        <v>0</v>
      </c>
      <c r="B12" s="61">
        <v>45</v>
      </c>
      <c r="C12" s="62">
        <v>40</v>
      </c>
      <c r="D12" s="62">
        <v>40</v>
      </c>
      <c r="E12" s="62">
        <v>37</v>
      </c>
      <c r="F12" s="62">
        <v>45</v>
      </c>
      <c r="G12" s="63">
        <v>45</v>
      </c>
      <c r="H12" s="64">
        <f>AVERAGE(B12:G12)</f>
        <v>42</v>
      </c>
      <c r="I12" s="39">
        <f>STDEV(B12:G12)</f>
        <v>3.464101615137755</v>
      </c>
      <c r="J12" s="57">
        <f>(I12/H12)*100</f>
        <v>8.247860988423225</v>
      </c>
    </row>
    <row r="13" spans="1:10" ht="12.7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6" ht="12.75">
      <c r="A14" s="21"/>
      <c r="B14" s="21"/>
      <c r="C14" s="21"/>
      <c r="D14" s="21"/>
      <c r="E14" s="21"/>
      <c r="F14" s="21"/>
    </row>
    <row r="15" spans="1:6" ht="12.75">
      <c r="A15" s="21"/>
      <c r="B15" s="21"/>
      <c r="C15" s="21"/>
      <c r="D15" s="21"/>
      <c r="E15" s="21"/>
      <c r="F15" s="21"/>
    </row>
    <row r="16" spans="1:6" ht="12.75">
      <c r="A16" s="21"/>
      <c r="B16" s="21"/>
      <c r="C16" s="21"/>
      <c r="D16" s="21"/>
      <c r="E16" s="21"/>
      <c r="F16" s="21"/>
    </row>
    <row r="17" spans="1:6" ht="12.75">
      <c r="A17" s="21"/>
      <c r="B17" s="21"/>
      <c r="C17" s="21"/>
      <c r="D17" s="21"/>
      <c r="E17" s="21"/>
      <c r="F17" s="21"/>
    </row>
    <row r="23" spans="10:13" ht="12.75">
      <c r="J23" s="65"/>
      <c r="K23" s="65"/>
      <c r="L23" s="65"/>
      <c r="M23" s="65"/>
    </row>
    <row r="26" spans="4:13" ht="12.75">
      <c r="D26" s="65"/>
      <c r="E26" s="66"/>
      <c r="F26" s="66"/>
      <c r="G26" s="66"/>
      <c r="H26" s="66"/>
      <c r="I26" s="66"/>
      <c r="J26" s="66"/>
      <c r="K26" s="66"/>
      <c r="L26" s="66"/>
      <c r="M26" s="66"/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workbookViewId="0" topLeftCell="A29">
      <selection activeCell="B53" sqref="B53"/>
    </sheetView>
  </sheetViews>
  <sheetFormatPr defaultColWidth="11.00390625" defaultRowHeight="12"/>
  <cols>
    <col min="1" max="1" width="24.50390625" style="85" customWidth="1"/>
    <col min="2" max="2" width="7.00390625" style="85" customWidth="1"/>
    <col min="3" max="11" width="5.125" style="85" customWidth="1"/>
    <col min="12" max="14" width="6.50390625" style="85" customWidth="1"/>
    <col min="15" max="15" width="6.625" style="85" customWidth="1"/>
    <col min="16" max="16" width="12.50390625" style="85" customWidth="1"/>
    <col min="17" max="17" width="6.375" style="85" customWidth="1"/>
    <col min="18" max="27" width="4.00390625" style="85" customWidth="1"/>
    <col min="28" max="16384" width="12.50390625" style="85" customWidth="1"/>
  </cols>
  <sheetData>
    <row r="1" spans="1:11" ht="12.75">
      <c r="A1" s="83" t="s">
        <v>205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5" ht="12">
      <c r="A2" s="86" t="s">
        <v>206</v>
      </c>
      <c r="B2" s="87" t="s">
        <v>11</v>
      </c>
      <c r="C2" s="88"/>
      <c r="D2" s="88"/>
      <c r="E2" s="88"/>
      <c r="F2" s="84"/>
      <c r="G2" s="84"/>
      <c r="H2" s="84"/>
      <c r="I2" s="84"/>
      <c r="J2" s="84"/>
      <c r="K2" s="84"/>
      <c r="N2" s="86" t="s">
        <v>204</v>
      </c>
      <c r="O2" s="89" t="s">
        <v>207</v>
      </c>
    </row>
    <row r="3" spans="1:11" ht="12">
      <c r="A3" s="86" t="s">
        <v>208</v>
      </c>
      <c r="B3" s="90">
        <v>37483</v>
      </c>
      <c r="C3" s="91"/>
      <c r="D3" s="88"/>
      <c r="E3" s="88"/>
      <c r="F3" s="84"/>
      <c r="G3" s="84"/>
      <c r="H3" s="84"/>
      <c r="I3" s="84"/>
      <c r="J3" s="84"/>
      <c r="K3" s="84"/>
    </row>
    <row r="4" spans="2:12" ht="12">
      <c r="B4" s="84"/>
      <c r="C4" s="84"/>
      <c r="D4" s="84"/>
      <c r="E4" s="84"/>
      <c r="F4" s="84"/>
      <c r="G4" s="84"/>
      <c r="H4" s="84"/>
      <c r="I4" s="84"/>
      <c r="J4" s="84"/>
      <c r="K4" s="84"/>
      <c r="L4" s="92"/>
    </row>
    <row r="5" spans="1:15" ht="12">
      <c r="A5" s="93" t="s">
        <v>1</v>
      </c>
      <c r="B5" s="94"/>
      <c r="C5" s="94"/>
      <c r="D5" s="94"/>
      <c r="E5" s="94"/>
      <c r="F5" s="94"/>
      <c r="G5" s="95" t="s">
        <v>209</v>
      </c>
      <c r="H5" s="94"/>
      <c r="I5" s="94"/>
      <c r="J5" s="94"/>
      <c r="K5" s="94"/>
      <c r="L5" s="96"/>
      <c r="M5" s="94"/>
      <c r="N5" s="94"/>
      <c r="O5" s="97"/>
    </row>
    <row r="6" spans="1:17" ht="12.75">
      <c r="A6" s="98" t="s">
        <v>210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 t="s">
        <v>238</v>
      </c>
      <c r="M6" s="88" t="s">
        <v>12</v>
      </c>
      <c r="N6" s="88" t="s">
        <v>2</v>
      </c>
      <c r="O6" s="100" t="s">
        <v>211</v>
      </c>
      <c r="Q6"/>
    </row>
    <row r="7" spans="1:17" ht="13.5">
      <c r="A7" s="101" t="s">
        <v>7</v>
      </c>
      <c r="B7" s="102">
        <v>0</v>
      </c>
      <c r="C7" s="103">
        <v>0</v>
      </c>
      <c r="D7" s="103">
        <v>0</v>
      </c>
      <c r="E7" s="103">
        <v>2</v>
      </c>
      <c r="F7" s="103">
        <v>0</v>
      </c>
      <c r="G7" s="103">
        <v>0</v>
      </c>
      <c r="H7" s="103">
        <v>0</v>
      </c>
      <c r="I7" s="103">
        <v>2</v>
      </c>
      <c r="J7" s="103">
        <v>0</v>
      </c>
      <c r="K7" s="103">
        <v>0</v>
      </c>
      <c r="L7" s="104">
        <f>AVERAGE(B7:K7)</f>
        <v>0.4</v>
      </c>
      <c r="M7" s="105">
        <f>STDEV(B7:K7)</f>
        <v>0.8432740427115679</v>
      </c>
      <c r="N7" s="105">
        <f>M7/SQRT(10)</f>
        <v>0.26666666666666666</v>
      </c>
      <c r="O7" s="106">
        <f>(M7/L7)*100</f>
        <v>210.81851067789196</v>
      </c>
      <c r="Q7"/>
    </row>
    <row r="8" spans="1:27" ht="12.75">
      <c r="A8" s="101" t="s">
        <v>8</v>
      </c>
      <c r="B8" s="107">
        <v>0</v>
      </c>
      <c r="C8" s="108">
        <v>0</v>
      </c>
      <c r="D8" s="108">
        <v>8</v>
      </c>
      <c r="E8" s="108">
        <v>4</v>
      </c>
      <c r="F8" s="108">
        <v>6</v>
      </c>
      <c r="G8" s="108">
        <v>4</v>
      </c>
      <c r="H8" s="108">
        <v>0</v>
      </c>
      <c r="I8" s="108">
        <v>2</v>
      </c>
      <c r="J8" s="108">
        <v>0</v>
      </c>
      <c r="K8" s="108">
        <v>2</v>
      </c>
      <c r="L8" s="81">
        <f>AVERAGE(B8:K8)</f>
        <v>2.6</v>
      </c>
      <c r="M8" s="82">
        <f>STDEV(B8:K8)</f>
        <v>2.836272984824353</v>
      </c>
      <c r="N8" s="82">
        <f>M8/SQRT(10)</f>
        <v>0.8969082698049139</v>
      </c>
      <c r="O8" s="109">
        <f>(M8/L8)*100</f>
        <v>109.08742249324435</v>
      </c>
      <c r="P8" s="110"/>
      <c r="Q8" s="111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ht="12.75">
      <c r="A9" s="101" t="s">
        <v>9</v>
      </c>
      <c r="B9" s="107">
        <v>0</v>
      </c>
      <c r="C9" s="108">
        <v>0</v>
      </c>
      <c r="D9" s="108">
        <v>22</v>
      </c>
      <c r="E9" s="108">
        <v>68</v>
      </c>
      <c r="F9" s="108">
        <v>58</v>
      </c>
      <c r="G9" s="108">
        <v>58</v>
      </c>
      <c r="H9" s="108">
        <v>98</v>
      </c>
      <c r="I9" s="108">
        <v>72</v>
      </c>
      <c r="J9" s="108">
        <v>140</v>
      </c>
      <c r="K9" s="108">
        <v>96</v>
      </c>
      <c r="L9" s="81">
        <f>AVERAGE(B9:K9)</f>
        <v>61.2</v>
      </c>
      <c r="M9" s="82">
        <f>STDEV(B9:K9)</f>
        <v>44.703467427035235</v>
      </c>
      <c r="N9" s="82">
        <f>M9/SQRT(10)</f>
        <v>14.136477637657833</v>
      </c>
      <c r="O9" s="109">
        <f>(M9/L9)*100</f>
        <v>73.04488141672424</v>
      </c>
      <c r="P9" s="110"/>
      <c r="Q9" s="111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ht="12.75">
      <c r="A10" s="101" t="s">
        <v>10</v>
      </c>
      <c r="B10" s="112">
        <v>0</v>
      </c>
      <c r="C10" s="113">
        <v>0</v>
      </c>
      <c r="D10" s="113">
        <v>4</v>
      </c>
      <c r="E10" s="113">
        <v>6</v>
      </c>
      <c r="F10" s="113">
        <v>10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4">
        <f>AVERAGE(B10:K10)</f>
        <v>2</v>
      </c>
      <c r="M10" s="115">
        <f>STDEV(B10:K10)</f>
        <v>3.527668414752788</v>
      </c>
      <c r="N10" s="115">
        <f>M10/SQRT(10)</f>
        <v>1.1155467020454342</v>
      </c>
      <c r="O10" s="116">
        <f>(M10/L10)*100</f>
        <v>176.3834207376394</v>
      </c>
      <c r="P10" s="110"/>
      <c r="Q10" s="111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27" ht="12">
      <c r="A11" s="117" t="s">
        <v>212</v>
      </c>
      <c r="B11" s="118">
        <f aca="true" t="shared" si="0" ref="B11:L11">SUM(B7:B10)</f>
        <v>0</v>
      </c>
      <c r="C11" s="119">
        <f t="shared" si="0"/>
        <v>0</v>
      </c>
      <c r="D11" s="119">
        <f t="shared" si="0"/>
        <v>34</v>
      </c>
      <c r="E11" s="119">
        <f t="shared" si="0"/>
        <v>80</v>
      </c>
      <c r="F11" s="119">
        <f t="shared" si="0"/>
        <v>74</v>
      </c>
      <c r="G11" s="119">
        <f t="shared" si="0"/>
        <v>62</v>
      </c>
      <c r="H11" s="119">
        <f t="shared" si="0"/>
        <v>98</v>
      </c>
      <c r="I11" s="119">
        <f t="shared" si="0"/>
        <v>76</v>
      </c>
      <c r="J11" s="119">
        <f t="shared" si="0"/>
        <v>140</v>
      </c>
      <c r="K11" s="119">
        <f t="shared" si="0"/>
        <v>98</v>
      </c>
      <c r="L11" s="120">
        <f t="shared" si="0"/>
        <v>66.2</v>
      </c>
      <c r="M11" s="121">
        <f>STDEV(B11:K11)</f>
        <v>44.26636546082264</v>
      </c>
      <c r="N11" s="121">
        <f>M11/SQRT(10)</f>
        <v>13.998253859360858</v>
      </c>
      <c r="O11" s="116">
        <f>(M11/L11)*100</f>
        <v>66.86762154202816</v>
      </c>
      <c r="P11" s="110"/>
      <c r="Q11" s="111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ht="12">
      <c r="A12" s="98" t="s">
        <v>213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22"/>
      <c r="M12" s="82"/>
      <c r="N12" s="82"/>
      <c r="O12" s="123"/>
      <c r="P12" s="110"/>
      <c r="Q12" s="111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2.75">
      <c r="A13" s="101" t="s">
        <v>5</v>
      </c>
      <c r="B13" s="124">
        <v>10</v>
      </c>
      <c r="C13" s="124">
        <v>4</v>
      </c>
      <c r="D13" s="124">
        <v>6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2</v>
      </c>
      <c r="K13" s="124">
        <v>0</v>
      </c>
      <c r="L13" s="104">
        <f>AVERAGE(B13:K13)</f>
        <v>2.2</v>
      </c>
      <c r="M13" s="105">
        <f>STDEV(B13:K13)</f>
        <v>3.457680661303984</v>
      </c>
      <c r="N13" s="105">
        <f>M13/SQRT(10)</f>
        <v>1.0934146311237816</v>
      </c>
      <c r="O13" s="106">
        <f>(M13/L13)*100</f>
        <v>157.16730278654472</v>
      </c>
      <c r="Q13" s="111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ht="12.75">
      <c r="A14" s="101" t="s">
        <v>6</v>
      </c>
      <c r="B14" s="125">
        <v>0</v>
      </c>
      <c r="C14" s="125">
        <v>2</v>
      </c>
      <c r="D14" s="125">
        <v>0</v>
      </c>
      <c r="E14" s="125">
        <v>0</v>
      </c>
      <c r="F14" s="125">
        <v>2</v>
      </c>
      <c r="G14" s="125">
        <v>2</v>
      </c>
      <c r="H14" s="125">
        <v>0</v>
      </c>
      <c r="I14" s="125">
        <v>8</v>
      </c>
      <c r="J14" s="125">
        <v>2</v>
      </c>
      <c r="K14" s="125">
        <v>2</v>
      </c>
      <c r="L14" s="114">
        <f>AVERAGE(B14:K14)</f>
        <v>1.8</v>
      </c>
      <c r="M14" s="115">
        <f>STDEV(B14:K14)</f>
        <v>2.3944379994757297</v>
      </c>
      <c r="N14" s="115">
        <f>M14/SQRT(10)</f>
        <v>0.7571877794400365</v>
      </c>
      <c r="O14" s="116">
        <f>(M14/L14)*100</f>
        <v>133.0243333042072</v>
      </c>
      <c r="P14" s="110"/>
      <c r="Q14" s="111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ht="12">
      <c r="A15" s="117" t="s">
        <v>214</v>
      </c>
      <c r="B15" s="126">
        <f aca="true" t="shared" si="1" ref="B15:L15">SUM(B13:B14)</f>
        <v>10</v>
      </c>
      <c r="C15" s="88">
        <f t="shared" si="1"/>
        <v>6</v>
      </c>
      <c r="D15" s="88">
        <f t="shared" si="1"/>
        <v>6</v>
      </c>
      <c r="E15" s="88">
        <f t="shared" si="1"/>
        <v>0</v>
      </c>
      <c r="F15" s="88">
        <f t="shared" si="1"/>
        <v>2</v>
      </c>
      <c r="G15" s="88">
        <f t="shared" si="1"/>
        <v>2</v>
      </c>
      <c r="H15" s="88">
        <f t="shared" si="1"/>
        <v>0</v>
      </c>
      <c r="I15" s="88">
        <f t="shared" si="1"/>
        <v>8</v>
      </c>
      <c r="J15" s="88">
        <f t="shared" si="1"/>
        <v>4</v>
      </c>
      <c r="K15" s="88">
        <f t="shared" si="1"/>
        <v>2</v>
      </c>
      <c r="L15" s="114">
        <f t="shared" si="1"/>
        <v>4</v>
      </c>
      <c r="M15" s="121">
        <f>STDEV(B15:K15)</f>
        <v>3.39934634239519</v>
      </c>
      <c r="N15" s="121">
        <f>M15/SQRT(10)</f>
        <v>1.0749676997731399</v>
      </c>
      <c r="O15" s="109">
        <f>(M15/L15)*100</f>
        <v>84.98365855987974</v>
      </c>
      <c r="P15" s="110"/>
      <c r="Q15" s="111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ht="12">
      <c r="A16" s="127" t="s">
        <v>215</v>
      </c>
      <c r="B16" s="128">
        <f aca="true" t="shared" si="2" ref="B16:K16">B11+B15</f>
        <v>10</v>
      </c>
      <c r="C16" s="129">
        <f t="shared" si="2"/>
        <v>6</v>
      </c>
      <c r="D16" s="129">
        <f t="shared" si="2"/>
        <v>40</v>
      </c>
      <c r="E16" s="129">
        <f t="shared" si="2"/>
        <v>80</v>
      </c>
      <c r="F16" s="129">
        <f t="shared" si="2"/>
        <v>76</v>
      </c>
      <c r="G16" s="129">
        <f t="shared" si="2"/>
        <v>64</v>
      </c>
      <c r="H16" s="129">
        <f t="shared" si="2"/>
        <v>98</v>
      </c>
      <c r="I16" s="129">
        <f t="shared" si="2"/>
        <v>84</v>
      </c>
      <c r="J16" s="129">
        <f t="shared" si="2"/>
        <v>144</v>
      </c>
      <c r="K16" s="130">
        <f t="shared" si="2"/>
        <v>100</v>
      </c>
      <c r="L16" s="131">
        <f>AVERAGE(B16:K16)</f>
        <v>70.2</v>
      </c>
      <c r="M16" s="132">
        <f>STDEV(B16:K16)</f>
        <v>42.326246125910004</v>
      </c>
      <c r="N16" s="132">
        <f>M16/SQRT(10)</f>
        <v>13.384734256275362</v>
      </c>
      <c r="O16" s="133">
        <f>(M16/L16)*100</f>
        <v>60.2937979001567</v>
      </c>
      <c r="P16" s="110"/>
      <c r="Q16" s="111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ht="12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P17" s="110"/>
      <c r="Q17" s="111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ht="12.75">
      <c r="A18" s="83" t="s">
        <v>216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P18" s="110"/>
      <c r="Q18" s="111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17" ht="12">
      <c r="A19" s="86" t="s">
        <v>206</v>
      </c>
      <c r="B19" s="87" t="str">
        <f>B2</f>
        <v>Kämpinge</v>
      </c>
      <c r="C19" s="88"/>
      <c r="D19" s="88"/>
      <c r="E19" s="88"/>
      <c r="F19" s="84"/>
      <c r="G19" s="84"/>
      <c r="H19" s="84"/>
      <c r="I19" s="84"/>
      <c r="J19" s="84"/>
      <c r="K19" s="84"/>
      <c r="N19" s="86"/>
      <c r="O19" s="92"/>
      <c r="P19" s="110"/>
      <c r="Q19" s="4"/>
    </row>
    <row r="20" spans="1:17" ht="12">
      <c r="A20" s="86" t="s">
        <v>208</v>
      </c>
      <c r="B20" s="90">
        <f>B3</f>
        <v>37483</v>
      </c>
      <c r="C20" s="91"/>
      <c r="D20" s="88"/>
      <c r="E20" s="88"/>
      <c r="F20" s="84"/>
      <c r="G20" s="84"/>
      <c r="H20" s="84"/>
      <c r="I20" s="84"/>
      <c r="J20" s="84"/>
      <c r="K20" s="84"/>
      <c r="P20" s="110"/>
      <c r="Q20" s="4"/>
    </row>
    <row r="21" spans="2:16" ht="12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92"/>
      <c r="P21" s="110"/>
    </row>
    <row r="22" spans="1:16" ht="12">
      <c r="A22" s="93" t="s">
        <v>1</v>
      </c>
      <c r="B22" s="94"/>
      <c r="C22" s="94"/>
      <c r="D22" s="94"/>
      <c r="E22" s="94"/>
      <c r="F22" s="94"/>
      <c r="G22" s="95" t="s">
        <v>217</v>
      </c>
      <c r="H22" s="94"/>
      <c r="I22" s="94"/>
      <c r="J22" s="94"/>
      <c r="K22" s="94"/>
      <c r="L22" s="96"/>
      <c r="M22" s="94"/>
      <c r="N22" s="94"/>
      <c r="O22" s="97"/>
      <c r="P22" s="110"/>
    </row>
    <row r="23" spans="1:16" ht="12">
      <c r="A23" s="98" t="s">
        <v>210</v>
      </c>
      <c r="B23" s="99">
        <v>1</v>
      </c>
      <c r="C23" s="99">
        <v>2</v>
      </c>
      <c r="D23" s="99">
        <v>3</v>
      </c>
      <c r="E23" s="99">
        <v>4</v>
      </c>
      <c r="F23" s="99">
        <v>5</v>
      </c>
      <c r="G23" s="99">
        <v>6</v>
      </c>
      <c r="H23" s="99">
        <v>7</v>
      </c>
      <c r="I23" s="99">
        <v>8</v>
      </c>
      <c r="J23" s="99">
        <v>9</v>
      </c>
      <c r="K23" s="99">
        <v>10</v>
      </c>
      <c r="L23" s="99" t="s">
        <v>238</v>
      </c>
      <c r="M23" s="88" t="s">
        <v>12</v>
      </c>
      <c r="N23" s="88" t="s">
        <v>2</v>
      </c>
      <c r="O23" s="100" t="s">
        <v>211</v>
      </c>
      <c r="P23" s="110"/>
    </row>
    <row r="24" spans="1:15" ht="12.75">
      <c r="A24" s="101" t="s">
        <v>7</v>
      </c>
      <c r="B24" s="102">
        <v>0</v>
      </c>
      <c r="C24" s="103">
        <v>0</v>
      </c>
      <c r="D24" s="103">
        <v>0</v>
      </c>
      <c r="E24" s="103">
        <v>13.4</v>
      </c>
      <c r="F24" s="103">
        <v>0</v>
      </c>
      <c r="G24" s="103">
        <v>0</v>
      </c>
      <c r="H24" s="103">
        <v>0</v>
      </c>
      <c r="I24" s="103">
        <v>21.4</v>
      </c>
      <c r="J24" s="103">
        <v>0</v>
      </c>
      <c r="K24" s="103">
        <v>0</v>
      </c>
      <c r="L24" s="104">
        <f>AVERAGE(B24:K24)</f>
        <v>3.4799999999999995</v>
      </c>
      <c r="M24" s="105">
        <f>STDEV(B24:K24)</f>
        <v>7.574929409278714</v>
      </c>
      <c r="N24" s="105">
        <f>M24/SQRT(10)</f>
        <v>2.3954030048314534</v>
      </c>
      <c r="O24" s="106">
        <f>(M24/L24)*100</f>
        <v>217.670385324101</v>
      </c>
    </row>
    <row r="25" spans="1:15" ht="12.75">
      <c r="A25" s="101" t="s">
        <v>8</v>
      </c>
      <c r="B25" s="107">
        <v>0</v>
      </c>
      <c r="C25" s="108">
        <v>0</v>
      </c>
      <c r="D25" s="108">
        <v>97</v>
      </c>
      <c r="E25" s="108">
        <v>28.6</v>
      </c>
      <c r="F25" s="108">
        <v>51</v>
      </c>
      <c r="G25" s="108">
        <v>37.8</v>
      </c>
      <c r="H25" s="108">
        <v>0</v>
      </c>
      <c r="I25" s="108">
        <v>15</v>
      </c>
      <c r="J25" s="108">
        <v>0</v>
      </c>
      <c r="K25" s="108">
        <v>17.799999999999926</v>
      </c>
      <c r="L25" s="81">
        <f>AVERAGE(B25:K25)</f>
        <v>24.71999999999999</v>
      </c>
      <c r="M25" s="82">
        <f>STDEV(B25:K25)</f>
        <v>31.06955637490393</v>
      </c>
      <c r="N25" s="82">
        <f>M25/SQRT(10)</f>
        <v>9.825056403570075</v>
      </c>
      <c r="O25" s="109">
        <f>(M25/L25)*100</f>
        <v>125.68590766546902</v>
      </c>
    </row>
    <row r="26" spans="1:15" ht="12.75">
      <c r="A26" s="101" t="s">
        <v>9</v>
      </c>
      <c r="B26" s="107">
        <v>0</v>
      </c>
      <c r="C26" s="108">
        <v>0</v>
      </c>
      <c r="D26" s="108">
        <v>58.800000000000075</v>
      </c>
      <c r="E26" s="108">
        <v>191</v>
      </c>
      <c r="F26" s="108">
        <v>153</v>
      </c>
      <c r="G26" s="108">
        <v>315.8</v>
      </c>
      <c r="H26" s="108">
        <v>320.8</v>
      </c>
      <c r="I26" s="108">
        <v>215</v>
      </c>
      <c r="J26" s="108">
        <v>401.4</v>
      </c>
      <c r="K26" s="108">
        <v>262.8</v>
      </c>
      <c r="L26" s="81">
        <f>AVERAGE(B26:K26)</f>
        <v>191.86</v>
      </c>
      <c r="M26" s="82">
        <f>STDEV(B26:K26)</f>
        <v>139.16334287447972</v>
      </c>
      <c r="N26" s="82">
        <f>M26/SQRT(10)</f>
        <v>44.00731302863196</v>
      </c>
      <c r="O26" s="109">
        <f>(M26/L26)*100</f>
        <v>72.53379697408512</v>
      </c>
    </row>
    <row r="27" spans="1:15" ht="12.75">
      <c r="A27" s="101" t="s">
        <v>10</v>
      </c>
      <c r="B27" s="112">
        <v>0</v>
      </c>
      <c r="C27" s="113">
        <v>0</v>
      </c>
      <c r="D27" s="113">
        <v>5.400000000000016</v>
      </c>
      <c r="E27" s="113">
        <v>9.799999999999919</v>
      </c>
      <c r="F27" s="113">
        <v>9.400000000000075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4">
        <f>AVERAGE(B27:K27)</f>
        <v>2.460000000000001</v>
      </c>
      <c r="M27" s="115">
        <f>STDEV(B27:K27)</f>
        <v>4.1236984478607175</v>
      </c>
      <c r="N27" s="115">
        <f>M27/SQRT(10)</f>
        <v>1.3040279478940966</v>
      </c>
      <c r="O27" s="116">
        <f>(M27/L27)*100</f>
        <v>167.63001820572018</v>
      </c>
    </row>
    <row r="28" spans="1:15" ht="12">
      <c r="A28" s="117" t="s">
        <v>212</v>
      </c>
      <c r="B28" s="118">
        <f aca="true" t="shared" si="3" ref="B28:L28">SUM(B24:B27)</f>
        <v>0</v>
      </c>
      <c r="C28" s="119">
        <f t="shared" si="3"/>
        <v>0</v>
      </c>
      <c r="D28" s="119">
        <f t="shared" si="3"/>
        <v>161.20000000000007</v>
      </c>
      <c r="E28" s="119">
        <f t="shared" si="3"/>
        <v>242.79999999999993</v>
      </c>
      <c r="F28" s="119">
        <f t="shared" si="3"/>
        <v>213.40000000000006</v>
      </c>
      <c r="G28" s="119">
        <f t="shared" si="3"/>
        <v>353.6</v>
      </c>
      <c r="H28" s="119">
        <f t="shared" si="3"/>
        <v>320.8</v>
      </c>
      <c r="I28" s="119">
        <f t="shared" si="3"/>
        <v>251.4</v>
      </c>
      <c r="J28" s="119">
        <f t="shared" si="3"/>
        <v>401.4</v>
      </c>
      <c r="K28" s="119">
        <f t="shared" si="3"/>
        <v>280.5999999999999</v>
      </c>
      <c r="L28" s="120">
        <f t="shared" si="3"/>
        <v>222.52</v>
      </c>
      <c r="M28" s="121">
        <f>STDEV(B28:K28)</f>
        <v>135.94574734879436</v>
      </c>
      <c r="N28" s="121">
        <f>M28/SQRT(10)</f>
        <v>42.98981998359871</v>
      </c>
      <c r="O28" s="116">
        <f>(M28/L28)*100</f>
        <v>61.09372072119106</v>
      </c>
    </row>
    <row r="29" spans="1:15" ht="12">
      <c r="A29" s="98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122"/>
      <c r="M29" s="82"/>
      <c r="N29" s="82"/>
      <c r="O29" s="123"/>
    </row>
    <row r="30" spans="1:16" ht="12.75">
      <c r="A30" s="101" t="s">
        <v>5</v>
      </c>
      <c r="B30" s="124">
        <v>144.4</v>
      </c>
      <c r="C30" s="124">
        <v>46.4</v>
      </c>
      <c r="D30" s="124">
        <v>105.6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42.6</v>
      </c>
      <c r="K30" s="124">
        <v>0</v>
      </c>
      <c r="L30" s="104">
        <f>AVERAGE(B30:K30)</f>
        <v>33.9</v>
      </c>
      <c r="M30" s="105">
        <f>STDEV(B30:K30)</f>
        <v>52.151850931252255</v>
      </c>
      <c r="N30" s="105">
        <f>M30/SQRT(10)</f>
        <v>16.491863313633047</v>
      </c>
      <c r="O30" s="106">
        <f>(M30/L30)*100</f>
        <v>153.84026823378247</v>
      </c>
      <c r="P30" s="110"/>
    </row>
    <row r="31" spans="1:16" ht="12.75">
      <c r="A31" s="101" t="s">
        <v>6</v>
      </c>
      <c r="B31" s="125">
        <v>0</v>
      </c>
      <c r="C31" s="125">
        <v>574.6</v>
      </c>
      <c r="D31" s="125">
        <v>0</v>
      </c>
      <c r="E31" s="125">
        <v>0</v>
      </c>
      <c r="F31" s="125">
        <v>447</v>
      </c>
      <c r="G31" s="125">
        <v>591.6</v>
      </c>
      <c r="H31" s="125">
        <v>0</v>
      </c>
      <c r="I31" s="125">
        <v>2519</v>
      </c>
      <c r="J31" s="125">
        <v>608</v>
      </c>
      <c r="K31" s="125">
        <v>859.4</v>
      </c>
      <c r="L31" s="114">
        <f>AVERAGE(B31:K31)</f>
        <v>559.9599999999999</v>
      </c>
      <c r="M31" s="115">
        <f>STDEV(B31:K31)</f>
        <v>759.9712029632001</v>
      </c>
      <c r="N31" s="115">
        <f>M31/SQRT(10)</f>
        <v>240.32399575018167</v>
      </c>
      <c r="O31" s="116">
        <f>(M31/L31)*100</f>
        <v>135.71883758897067</v>
      </c>
      <c r="P31" s="110"/>
    </row>
    <row r="32" spans="1:16" ht="12">
      <c r="A32" s="117" t="s">
        <v>214</v>
      </c>
      <c r="B32" s="126">
        <f aca="true" t="shared" si="4" ref="B32:L32">SUM(B30:B31)</f>
        <v>144.4</v>
      </c>
      <c r="C32" s="88">
        <f t="shared" si="4"/>
        <v>621</v>
      </c>
      <c r="D32" s="88">
        <f t="shared" si="4"/>
        <v>105.6</v>
      </c>
      <c r="E32" s="88">
        <f t="shared" si="4"/>
        <v>0</v>
      </c>
      <c r="F32" s="88">
        <f t="shared" si="4"/>
        <v>447</v>
      </c>
      <c r="G32" s="88">
        <f t="shared" si="4"/>
        <v>591.6</v>
      </c>
      <c r="H32" s="88">
        <f t="shared" si="4"/>
        <v>0</v>
      </c>
      <c r="I32" s="88">
        <f t="shared" si="4"/>
        <v>2519</v>
      </c>
      <c r="J32" s="88">
        <f t="shared" si="4"/>
        <v>650.6</v>
      </c>
      <c r="K32" s="88">
        <f t="shared" si="4"/>
        <v>859.4</v>
      </c>
      <c r="L32" s="114">
        <f t="shared" si="4"/>
        <v>593.8599999999999</v>
      </c>
      <c r="M32" s="121">
        <f>STDEV(B32:K32)</f>
        <v>741.4667149193775</v>
      </c>
      <c r="N32" s="121">
        <f>M32/SQRT(10)</f>
        <v>234.4723628347984</v>
      </c>
      <c r="O32" s="109">
        <f>(M32/L32)*100</f>
        <v>124.85547349869964</v>
      </c>
      <c r="P32" s="110"/>
    </row>
    <row r="33" spans="1:16" ht="12">
      <c r="A33" s="127" t="s">
        <v>218</v>
      </c>
      <c r="B33" s="128">
        <f aca="true" t="shared" si="5" ref="B33:K33">B28+B32</f>
        <v>144.4</v>
      </c>
      <c r="C33" s="129">
        <f t="shared" si="5"/>
        <v>621</v>
      </c>
      <c r="D33" s="129">
        <f t="shared" si="5"/>
        <v>266.80000000000007</v>
      </c>
      <c r="E33" s="129">
        <f t="shared" si="5"/>
        <v>242.79999999999993</v>
      </c>
      <c r="F33" s="129">
        <f t="shared" si="5"/>
        <v>660.4000000000001</v>
      </c>
      <c r="G33" s="129">
        <f t="shared" si="5"/>
        <v>945.2</v>
      </c>
      <c r="H33" s="129">
        <f t="shared" si="5"/>
        <v>320.8</v>
      </c>
      <c r="I33" s="129">
        <f t="shared" si="5"/>
        <v>2770.4</v>
      </c>
      <c r="J33" s="129">
        <f t="shared" si="5"/>
        <v>1052</v>
      </c>
      <c r="K33" s="130">
        <f t="shared" si="5"/>
        <v>1140</v>
      </c>
      <c r="L33" s="131">
        <f>AVERAGE(B33:K33)</f>
        <v>816.3800000000001</v>
      </c>
      <c r="M33" s="132">
        <f>STDEV(B33:K33)</f>
        <v>773.5723334705755</v>
      </c>
      <c r="N33" s="132">
        <f>M33/SQRT(10)</f>
        <v>244.62505086583246</v>
      </c>
      <c r="O33" s="133">
        <f>(M33/L33)*100</f>
        <v>94.75640430566347</v>
      </c>
      <c r="P33" s="110"/>
    </row>
    <row r="34" spans="1:16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10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110"/>
    </row>
    <row r="36" spans="1:11" ht="12.75">
      <c r="A36" s="83" t="s">
        <v>205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6" ht="12">
      <c r="A37" s="86" t="s">
        <v>206</v>
      </c>
      <c r="B37" s="87" t="s">
        <v>3</v>
      </c>
      <c r="C37" s="88"/>
      <c r="D37" s="88"/>
      <c r="E37" s="88"/>
      <c r="F37" s="84"/>
      <c r="G37" s="84"/>
      <c r="H37" s="84"/>
      <c r="I37" s="84"/>
      <c r="J37" s="84"/>
      <c r="K37" s="84"/>
      <c r="N37" s="86"/>
      <c r="O37" s="92"/>
      <c r="P37" s="110"/>
    </row>
    <row r="38" spans="1:16" ht="12">
      <c r="A38" s="86" t="s">
        <v>208</v>
      </c>
      <c r="B38" s="90">
        <v>37483</v>
      </c>
      <c r="C38" s="91"/>
      <c r="D38" s="88"/>
      <c r="E38" s="88"/>
      <c r="F38" s="84"/>
      <c r="G38" s="84"/>
      <c r="H38" s="84"/>
      <c r="I38" s="84"/>
      <c r="J38" s="84"/>
      <c r="K38" s="84"/>
      <c r="P38" s="110"/>
    </row>
    <row r="39" spans="2:16" ht="12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92"/>
      <c r="P39" s="110"/>
    </row>
    <row r="40" spans="1:16" ht="12">
      <c r="A40" s="93" t="s">
        <v>1</v>
      </c>
      <c r="B40" s="94"/>
      <c r="C40" s="94"/>
      <c r="D40" s="94"/>
      <c r="E40" s="94"/>
      <c r="F40" s="94"/>
      <c r="G40" s="95" t="s">
        <v>209</v>
      </c>
      <c r="H40" s="94"/>
      <c r="I40" s="94"/>
      <c r="J40" s="94"/>
      <c r="K40" s="94"/>
      <c r="L40" s="96"/>
      <c r="M40" s="94"/>
      <c r="N40" s="94"/>
      <c r="O40" s="97"/>
      <c r="P40" s="110"/>
    </row>
    <row r="41" spans="1:16" ht="12">
      <c r="A41" s="98" t="s">
        <v>210</v>
      </c>
      <c r="B41" s="99">
        <v>1</v>
      </c>
      <c r="C41" s="99">
        <v>2</v>
      </c>
      <c r="D41" s="99">
        <v>3</v>
      </c>
      <c r="E41" s="99">
        <v>4</v>
      </c>
      <c r="F41" s="99">
        <v>5</v>
      </c>
      <c r="G41" s="99">
        <v>6</v>
      </c>
      <c r="H41" s="99">
        <v>7</v>
      </c>
      <c r="I41" s="99">
        <v>8</v>
      </c>
      <c r="J41" s="99">
        <v>9</v>
      </c>
      <c r="K41" s="99">
        <v>10</v>
      </c>
      <c r="L41" s="99" t="s">
        <v>238</v>
      </c>
      <c r="M41" s="88" t="s">
        <v>12</v>
      </c>
      <c r="N41" s="88" t="s">
        <v>2</v>
      </c>
      <c r="O41" s="100" t="s">
        <v>211</v>
      </c>
      <c r="P41" s="110"/>
    </row>
    <row r="42" spans="1:16" ht="12.75">
      <c r="A42" s="101" t="s">
        <v>7</v>
      </c>
      <c r="B42" s="102">
        <v>0</v>
      </c>
      <c r="C42" s="102">
        <v>0</v>
      </c>
      <c r="D42" s="102">
        <v>4</v>
      </c>
      <c r="E42" s="102">
        <v>0</v>
      </c>
      <c r="F42" s="102">
        <v>0</v>
      </c>
      <c r="G42" s="102">
        <v>0</v>
      </c>
      <c r="H42" s="102">
        <v>0</v>
      </c>
      <c r="I42" s="102">
        <v>2</v>
      </c>
      <c r="J42" s="102">
        <v>2</v>
      </c>
      <c r="K42" s="102">
        <v>0</v>
      </c>
      <c r="L42" s="104">
        <v>0.8</v>
      </c>
      <c r="M42" s="105">
        <v>1.3984117975602022</v>
      </c>
      <c r="N42" s="105">
        <v>0.4422166387140533</v>
      </c>
      <c r="O42" s="106">
        <v>174.80147469502526</v>
      </c>
      <c r="P42" s="110"/>
    </row>
    <row r="43" spans="1:16" ht="12.75">
      <c r="A43" s="101" t="s">
        <v>9</v>
      </c>
      <c r="B43" s="107">
        <v>298</v>
      </c>
      <c r="C43" s="107">
        <v>72</v>
      </c>
      <c r="D43" s="107">
        <v>24</v>
      </c>
      <c r="E43" s="107">
        <v>48</v>
      </c>
      <c r="F43" s="107">
        <v>4</v>
      </c>
      <c r="G43" s="107">
        <v>32</v>
      </c>
      <c r="H43" s="107">
        <v>16</v>
      </c>
      <c r="I43" s="107">
        <v>6</v>
      </c>
      <c r="J43" s="107">
        <v>0</v>
      </c>
      <c r="K43" s="107">
        <v>252</v>
      </c>
      <c r="L43" s="114">
        <v>75.2</v>
      </c>
      <c r="M43" s="115">
        <v>108.09131941711756</v>
      </c>
      <c r="N43" s="115">
        <v>34.18147646508754</v>
      </c>
      <c r="O43" s="116">
        <v>143.73845667169888</v>
      </c>
      <c r="P43" s="110"/>
    </row>
    <row r="44" spans="1:16" ht="12">
      <c r="A44" s="117" t="s">
        <v>212</v>
      </c>
      <c r="B44" s="135">
        <v>298</v>
      </c>
      <c r="C44" s="135">
        <v>72</v>
      </c>
      <c r="D44" s="135">
        <v>28</v>
      </c>
      <c r="E44" s="135">
        <v>48</v>
      </c>
      <c r="F44" s="135">
        <v>4</v>
      </c>
      <c r="G44" s="135">
        <v>32</v>
      </c>
      <c r="H44" s="135">
        <v>16</v>
      </c>
      <c r="I44" s="135">
        <v>8</v>
      </c>
      <c r="J44" s="135">
        <v>2</v>
      </c>
      <c r="K44" s="135">
        <v>252</v>
      </c>
      <c r="L44" s="136">
        <v>76</v>
      </c>
      <c r="M44" s="137">
        <v>107.59182125050214</v>
      </c>
      <c r="N44" s="137">
        <v>34.02352127572924</v>
      </c>
      <c r="O44" s="133">
        <v>141.56818585592384</v>
      </c>
      <c r="P44" s="110"/>
    </row>
    <row r="45" spans="1:15" ht="12">
      <c r="A45" s="98" t="s">
        <v>213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122"/>
      <c r="M45" s="82"/>
      <c r="N45" s="82"/>
      <c r="O45" s="123"/>
    </row>
    <row r="46" spans="1:15" ht="12.75">
      <c r="A46" s="101" t="s">
        <v>4</v>
      </c>
      <c r="B46" s="102">
        <v>0</v>
      </c>
      <c r="C46" s="102">
        <v>2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4">
        <v>0.2</v>
      </c>
      <c r="M46" s="105">
        <v>0.632455532033676</v>
      </c>
      <c r="N46" s="105">
        <v>0.2</v>
      </c>
      <c r="O46" s="106">
        <v>316.227766016838</v>
      </c>
    </row>
    <row r="47" spans="1:15" ht="12.75">
      <c r="A47" s="101" t="s">
        <v>6</v>
      </c>
      <c r="B47" s="112">
        <v>0</v>
      </c>
      <c r="C47" s="112">
        <v>0</v>
      </c>
      <c r="D47" s="112">
        <v>2</v>
      </c>
      <c r="E47" s="112">
        <v>0</v>
      </c>
      <c r="F47" s="112">
        <v>2</v>
      </c>
      <c r="G47" s="112">
        <v>2</v>
      </c>
      <c r="H47" s="112">
        <v>0</v>
      </c>
      <c r="I47" s="112">
        <v>0</v>
      </c>
      <c r="J47" s="112">
        <v>0</v>
      </c>
      <c r="K47" s="112">
        <v>0</v>
      </c>
      <c r="L47" s="114">
        <v>0.6</v>
      </c>
      <c r="M47" s="115">
        <v>0.9660917830792959</v>
      </c>
      <c r="N47" s="115">
        <v>0.30550504633038933</v>
      </c>
      <c r="O47" s="116">
        <v>161.01529717988265</v>
      </c>
    </row>
    <row r="48" spans="1:15" ht="12">
      <c r="A48" s="117" t="s">
        <v>214</v>
      </c>
      <c r="B48" s="118">
        <v>0</v>
      </c>
      <c r="C48" s="118">
        <v>2</v>
      </c>
      <c r="D48" s="118">
        <v>2</v>
      </c>
      <c r="E48" s="118">
        <v>0</v>
      </c>
      <c r="F48" s="118">
        <v>2</v>
      </c>
      <c r="G48" s="118">
        <v>2</v>
      </c>
      <c r="H48" s="118">
        <v>0</v>
      </c>
      <c r="I48" s="118">
        <v>0</v>
      </c>
      <c r="J48" s="118">
        <v>0</v>
      </c>
      <c r="K48" s="118">
        <v>0</v>
      </c>
      <c r="L48" s="120">
        <v>0.8</v>
      </c>
      <c r="M48" s="121">
        <v>1.0327955589886446</v>
      </c>
      <c r="N48" s="121">
        <v>0.32659863237109044</v>
      </c>
      <c r="O48" s="116">
        <v>129.09944487358055</v>
      </c>
    </row>
    <row r="49" spans="1:15" ht="12">
      <c r="A49" s="127" t="s">
        <v>215</v>
      </c>
      <c r="B49" s="128">
        <v>298</v>
      </c>
      <c r="C49" s="128">
        <v>74</v>
      </c>
      <c r="D49" s="128">
        <v>30</v>
      </c>
      <c r="E49" s="128">
        <v>48</v>
      </c>
      <c r="F49" s="128">
        <v>6</v>
      </c>
      <c r="G49" s="128">
        <v>34</v>
      </c>
      <c r="H49" s="128">
        <v>16</v>
      </c>
      <c r="I49" s="128">
        <v>8</v>
      </c>
      <c r="J49" s="128">
        <v>2</v>
      </c>
      <c r="K49" s="128">
        <v>252</v>
      </c>
      <c r="L49" s="131">
        <v>76.8</v>
      </c>
      <c r="M49" s="137">
        <v>107.2492424215668</v>
      </c>
      <c r="N49" s="137">
        <v>33.915188337970356</v>
      </c>
      <c r="O49" s="133">
        <v>139.64745106974846</v>
      </c>
    </row>
    <row r="50" spans="1:11" ht="12">
      <c r="A50" s="86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2.75">
      <c r="A51" s="83" t="s">
        <v>216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5" ht="12">
      <c r="A52" s="86" t="s">
        <v>206</v>
      </c>
      <c r="B52" s="87" t="s">
        <v>3</v>
      </c>
      <c r="C52" s="88"/>
      <c r="D52" s="88"/>
      <c r="E52" s="88"/>
      <c r="F52" s="84"/>
      <c r="G52" s="84"/>
      <c r="H52" s="84"/>
      <c r="I52" s="84"/>
      <c r="J52" s="84"/>
      <c r="K52" s="84"/>
      <c r="N52" s="86"/>
      <c r="O52" s="92"/>
    </row>
    <row r="53" spans="1:11" ht="12">
      <c r="A53" s="86" t="s">
        <v>208</v>
      </c>
      <c r="B53" s="90">
        <v>37483</v>
      </c>
      <c r="C53" s="91"/>
      <c r="D53" s="88"/>
      <c r="E53" s="88"/>
      <c r="F53" s="84"/>
      <c r="G53" s="84"/>
      <c r="H53" s="84"/>
      <c r="I53" s="84"/>
      <c r="J53" s="84"/>
      <c r="K53" s="84"/>
    </row>
    <row r="54" spans="2:12" ht="12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92"/>
    </row>
    <row r="55" spans="1:15" ht="12">
      <c r="A55" s="93" t="s">
        <v>1</v>
      </c>
      <c r="B55" s="94"/>
      <c r="C55" s="94"/>
      <c r="D55" s="94"/>
      <c r="E55" s="94"/>
      <c r="F55" s="94"/>
      <c r="G55" s="95" t="s">
        <v>217</v>
      </c>
      <c r="H55" s="94"/>
      <c r="I55" s="94"/>
      <c r="J55" s="94"/>
      <c r="K55" s="94"/>
      <c r="L55" s="96"/>
      <c r="M55" s="94"/>
      <c r="N55" s="94"/>
      <c r="O55" s="97"/>
    </row>
    <row r="56" spans="1:15" ht="12">
      <c r="A56" s="98" t="s">
        <v>210</v>
      </c>
      <c r="B56" s="99">
        <v>1</v>
      </c>
      <c r="C56" s="99">
        <v>2</v>
      </c>
      <c r="D56" s="99">
        <v>3</v>
      </c>
      <c r="E56" s="99">
        <v>4</v>
      </c>
      <c r="F56" s="99">
        <v>5</v>
      </c>
      <c r="G56" s="99">
        <v>6</v>
      </c>
      <c r="H56" s="99">
        <v>7</v>
      </c>
      <c r="I56" s="99">
        <v>8</v>
      </c>
      <c r="J56" s="99">
        <v>9</v>
      </c>
      <c r="K56" s="99">
        <v>10</v>
      </c>
      <c r="L56" s="99" t="s">
        <v>238</v>
      </c>
      <c r="M56" s="88" t="s">
        <v>12</v>
      </c>
      <c r="N56" s="88" t="s">
        <v>2</v>
      </c>
      <c r="O56" s="100" t="s">
        <v>211</v>
      </c>
    </row>
    <row r="57" spans="1:15" ht="12.75">
      <c r="A57" s="101" t="s">
        <v>7</v>
      </c>
      <c r="B57" s="102">
        <v>0</v>
      </c>
      <c r="C57" s="102">
        <v>0</v>
      </c>
      <c r="D57" s="102">
        <v>111.8</v>
      </c>
      <c r="E57" s="102">
        <v>0</v>
      </c>
      <c r="F57" s="102">
        <v>0</v>
      </c>
      <c r="G57" s="102">
        <v>0</v>
      </c>
      <c r="H57" s="102">
        <v>0</v>
      </c>
      <c r="I57" s="102">
        <v>2.1999999999999797</v>
      </c>
      <c r="J57" s="102">
        <v>42.60000000000008</v>
      </c>
      <c r="K57" s="102">
        <v>0</v>
      </c>
      <c r="L57" s="104">
        <v>15.66</v>
      </c>
      <c r="M57" s="105">
        <v>36.31113083094801</v>
      </c>
      <c r="N57" s="105">
        <v>11.482587784215816</v>
      </c>
      <c r="O57" s="106">
        <v>231.87184438664113</v>
      </c>
    </row>
    <row r="58" spans="1:15" ht="12.75">
      <c r="A58" s="101" t="s">
        <v>9</v>
      </c>
      <c r="B58" s="112">
        <v>826.6</v>
      </c>
      <c r="C58" s="112">
        <v>225.2</v>
      </c>
      <c r="D58" s="112">
        <v>64.8</v>
      </c>
      <c r="E58" s="112">
        <v>139.2</v>
      </c>
      <c r="F58" s="112">
        <v>7.199999999999984</v>
      </c>
      <c r="G58" s="112">
        <v>105.4</v>
      </c>
      <c r="H58" s="112">
        <v>47</v>
      </c>
      <c r="I58" s="112">
        <v>52.6</v>
      </c>
      <c r="J58" s="112">
        <v>0</v>
      </c>
      <c r="K58" s="112">
        <v>691.8</v>
      </c>
      <c r="L58" s="114">
        <v>215.98</v>
      </c>
      <c r="M58" s="115">
        <v>295.4861673769368</v>
      </c>
      <c r="N58" s="115">
        <v>93.44093059848618</v>
      </c>
      <c r="O58" s="116">
        <v>136.81181932444522</v>
      </c>
    </row>
    <row r="59" spans="1:15" ht="12">
      <c r="A59" s="117" t="s">
        <v>212</v>
      </c>
      <c r="B59" s="138">
        <v>826.6</v>
      </c>
      <c r="C59" s="138">
        <v>225.2</v>
      </c>
      <c r="D59" s="138">
        <v>176.6</v>
      </c>
      <c r="E59" s="138">
        <v>139.2</v>
      </c>
      <c r="F59" s="138">
        <v>7.199999999999984</v>
      </c>
      <c r="G59" s="138">
        <v>105.4</v>
      </c>
      <c r="H59" s="138">
        <v>47</v>
      </c>
      <c r="I59" s="138">
        <v>54.8</v>
      </c>
      <c r="J59" s="138">
        <v>42.60000000000008</v>
      </c>
      <c r="K59" s="138">
        <v>691.8</v>
      </c>
      <c r="L59" s="120">
        <v>231.64</v>
      </c>
      <c r="M59" s="121">
        <v>287.66317958489043</v>
      </c>
      <c r="N59" s="121">
        <v>90.96708464543036</v>
      </c>
      <c r="O59" s="116">
        <v>124.18545138356518</v>
      </c>
    </row>
    <row r="60" spans="1:15" ht="12">
      <c r="A60" s="98" t="s">
        <v>213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122"/>
      <c r="M60" s="82"/>
      <c r="N60" s="82"/>
      <c r="O60" s="123"/>
    </row>
    <row r="61" spans="1:15" ht="12.75">
      <c r="A61" s="101" t="s">
        <v>4</v>
      </c>
      <c r="B61" s="102">
        <v>0</v>
      </c>
      <c r="C61" s="102">
        <v>46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4">
        <v>4.6</v>
      </c>
      <c r="M61" s="105">
        <v>14.546477236774546</v>
      </c>
      <c r="N61" s="105">
        <v>4.6</v>
      </c>
      <c r="O61" s="106">
        <v>316.227766016838</v>
      </c>
    </row>
    <row r="62" spans="1:15" ht="12.75">
      <c r="A62" s="101" t="s">
        <v>6</v>
      </c>
      <c r="B62" s="112">
        <v>0</v>
      </c>
      <c r="C62" s="112">
        <v>0</v>
      </c>
      <c r="D62" s="112">
        <v>561.6</v>
      </c>
      <c r="E62" s="112">
        <v>0</v>
      </c>
      <c r="F62" s="112">
        <v>216.2</v>
      </c>
      <c r="G62" s="112">
        <v>133.2</v>
      </c>
      <c r="H62" s="112">
        <v>0</v>
      </c>
      <c r="I62" s="112">
        <v>0</v>
      </c>
      <c r="J62" s="112">
        <v>0</v>
      </c>
      <c r="K62" s="112">
        <v>0</v>
      </c>
      <c r="L62" s="114">
        <v>91.1</v>
      </c>
      <c r="M62" s="115">
        <v>181.62450275224433</v>
      </c>
      <c r="N62" s="115">
        <v>57.43471075926125</v>
      </c>
      <c r="O62" s="116">
        <v>199.3682796402243</v>
      </c>
    </row>
    <row r="63" spans="1:15" ht="12">
      <c r="A63" s="117" t="s">
        <v>214</v>
      </c>
      <c r="B63" s="135">
        <v>0</v>
      </c>
      <c r="C63" s="135">
        <v>46</v>
      </c>
      <c r="D63" s="135">
        <v>561.6</v>
      </c>
      <c r="E63" s="135">
        <v>0</v>
      </c>
      <c r="F63" s="135">
        <v>216.2</v>
      </c>
      <c r="G63" s="135">
        <v>133.2</v>
      </c>
      <c r="H63" s="135">
        <v>0</v>
      </c>
      <c r="I63" s="135">
        <v>0</v>
      </c>
      <c r="J63" s="135">
        <v>0</v>
      </c>
      <c r="K63" s="135">
        <v>0</v>
      </c>
      <c r="L63" s="136">
        <v>95.7</v>
      </c>
      <c r="M63" s="137">
        <v>179.63244572057565</v>
      </c>
      <c r="N63" s="137">
        <v>56.80476701435853</v>
      </c>
      <c r="O63" s="133">
        <v>187.70370503717416</v>
      </c>
    </row>
    <row r="64" spans="1:15" ht="12">
      <c r="A64" s="127" t="s">
        <v>218</v>
      </c>
      <c r="B64" s="128">
        <v>826.6</v>
      </c>
      <c r="C64" s="129">
        <v>271.2</v>
      </c>
      <c r="D64" s="129">
        <v>738.2</v>
      </c>
      <c r="E64" s="129">
        <v>139.2</v>
      </c>
      <c r="F64" s="129">
        <v>223.4</v>
      </c>
      <c r="G64" s="129">
        <v>238.6</v>
      </c>
      <c r="H64" s="129">
        <v>47</v>
      </c>
      <c r="I64" s="129">
        <v>54.8</v>
      </c>
      <c r="J64" s="129">
        <v>42.60000000000008</v>
      </c>
      <c r="K64" s="130">
        <v>691.8</v>
      </c>
      <c r="L64" s="131">
        <v>327.34</v>
      </c>
      <c r="M64" s="132">
        <v>305.88118317775337</v>
      </c>
      <c r="N64" s="132">
        <v>96.72812322288813</v>
      </c>
      <c r="O64" s="133">
        <v>93.44448682646588</v>
      </c>
    </row>
    <row r="65" spans="1:1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</sheetData>
  <printOptions horizontalCentered="1"/>
  <pageMargins left="0.7874015748031497" right="0.3937007874015748" top="0.7874015748031497" bottom="0.7874015748031497" header="0.5118110236220472" footer="0.5118110236220472"/>
  <pageSetup fitToHeight="1" fitToWidth="1" orientation="portrait" paperSize="9" scale="81"/>
  <headerFooter alignWithMargins="0">
    <oddHeader>&amp;C&amp;"Times,Fet"&amp;12Sydkustens Vattenvårdsförbund 2002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workbookViewId="0" topLeftCell="A47">
      <selection activeCell="B70" sqref="B70"/>
    </sheetView>
  </sheetViews>
  <sheetFormatPr defaultColWidth="11.00390625" defaultRowHeight="12"/>
  <cols>
    <col min="1" max="1" width="24.50390625" style="85" customWidth="1"/>
    <col min="2" max="2" width="7.125" style="85" customWidth="1"/>
    <col min="3" max="14" width="6.50390625" style="85" customWidth="1"/>
    <col min="15" max="15" width="6.625" style="85" customWidth="1"/>
    <col min="16" max="16384" width="12.50390625" style="85" customWidth="1"/>
  </cols>
  <sheetData>
    <row r="1" spans="1:11" ht="12.75">
      <c r="A1" s="83" t="s">
        <v>219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5" ht="12">
      <c r="A2" s="86" t="s">
        <v>206</v>
      </c>
      <c r="B2" s="87" t="s">
        <v>11</v>
      </c>
      <c r="C2" s="88"/>
      <c r="D2" s="88"/>
      <c r="E2" s="88"/>
      <c r="F2" s="84"/>
      <c r="G2" s="84"/>
      <c r="H2" s="84"/>
      <c r="I2" s="84"/>
      <c r="J2" s="84"/>
      <c r="K2" s="84"/>
      <c r="N2" s="86" t="s">
        <v>204</v>
      </c>
      <c r="O2" s="89" t="s">
        <v>207</v>
      </c>
    </row>
    <row r="3" spans="1:11" ht="12">
      <c r="A3" s="86" t="s">
        <v>208</v>
      </c>
      <c r="B3" s="90">
        <v>37483</v>
      </c>
      <c r="C3" s="91"/>
      <c r="D3" s="88"/>
      <c r="E3" s="88"/>
      <c r="F3" s="84"/>
      <c r="G3" s="84"/>
      <c r="H3" s="84"/>
      <c r="I3" s="84"/>
      <c r="J3" s="84"/>
      <c r="K3" s="84"/>
    </row>
    <row r="4" spans="2:12" ht="12">
      <c r="B4" s="84"/>
      <c r="C4" s="84"/>
      <c r="D4" s="84"/>
      <c r="E4" s="84"/>
      <c r="F4" s="84"/>
      <c r="G4" s="84"/>
      <c r="H4" s="84"/>
      <c r="I4" s="84"/>
      <c r="J4" s="84"/>
      <c r="K4" s="84"/>
      <c r="L4" s="92"/>
    </row>
    <row r="5" spans="1:17" ht="12.75">
      <c r="A5" s="93" t="s">
        <v>1</v>
      </c>
      <c r="B5" s="94"/>
      <c r="C5" s="94"/>
      <c r="D5" s="94"/>
      <c r="E5" s="94"/>
      <c r="F5" s="94"/>
      <c r="G5" s="95" t="s">
        <v>209</v>
      </c>
      <c r="H5" s="94"/>
      <c r="I5" s="94"/>
      <c r="J5" s="94"/>
      <c r="K5" s="94"/>
      <c r="L5" s="96"/>
      <c r="M5" s="94"/>
      <c r="N5" s="94"/>
      <c r="O5" s="97"/>
      <c r="Q5"/>
    </row>
    <row r="6" spans="1:17" ht="12.75">
      <c r="A6" s="98" t="s">
        <v>210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 t="s">
        <v>238</v>
      </c>
      <c r="M6" s="88" t="s">
        <v>12</v>
      </c>
      <c r="N6" s="88" t="s">
        <v>2</v>
      </c>
      <c r="O6" s="100" t="s">
        <v>211</v>
      </c>
      <c r="Q6"/>
    </row>
    <row r="7" spans="1:17" ht="13.5">
      <c r="A7" s="101" t="s">
        <v>14</v>
      </c>
      <c r="B7" s="139">
        <v>117.6470588235294</v>
      </c>
      <c r="C7" s="139">
        <v>235.2941176470588</v>
      </c>
      <c r="D7" s="139">
        <v>117.6470588235294</v>
      </c>
      <c r="E7" s="139">
        <v>117.6470588235294</v>
      </c>
      <c r="F7" s="139">
        <v>588.2352941176471</v>
      </c>
      <c r="G7" s="139">
        <v>235.2941176470588</v>
      </c>
      <c r="H7" s="140">
        <v>0</v>
      </c>
      <c r="I7" s="140">
        <v>0</v>
      </c>
      <c r="J7" s="139">
        <v>117.6470588235294</v>
      </c>
      <c r="K7" s="139">
        <v>235.2941176470588</v>
      </c>
      <c r="L7" s="131">
        <v>176.47058823529412</v>
      </c>
      <c r="M7" s="132">
        <v>168.67304445181622</v>
      </c>
      <c r="N7" s="132">
        <v>53.33910003425664</v>
      </c>
      <c r="O7" s="133">
        <v>95.5813918560292</v>
      </c>
      <c r="P7" s="110"/>
      <c r="Q7"/>
    </row>
    <row r="8" spans="1:17" ht="12.75">
      <c r="A8" s="117" t="s">
        <v>212</v>
      </c>
      <c r="B8" s="141">
        <v>117.6470588235294</v>
      </c>
      <c r="C8" s="142">
        <v>235.2941176470588</v>
      </c>
      <c r="D8" s="142">
        <v>117.6470588235294</v>
      </c>
      <c r="E8" s="142">
        <v>117.6470588235294</v>
      </c>
      <c r="F8" s="142">
        <v>588.2352941176471</v>
      </c>
      <c r="G8" s="142">
        <v>235.2941176470588</v>
      </c>
      <c r="H8" s="119">
        <v>0</v>
      </c>
      <c r="I8" s="119">
        <v>0</v>
      </c>
      <c r="J8" s="142">
        <v>117.6470588235294</v>
      </c>
      <c r="K8" s="142">
        <v>235.2941176470588</v>
      </c>
      <c r="L8" s="120">
        <v>176.47058823529412</v>
      </c>
      <c r="M8" s="121">
        <v>168.67304445181622</v>
      </c>
      <c r="N8" s="121">
        <v>53.33910003425664</v>
      </c>
      <c r="O8" s="116">
        <v>95.5813918560292</v>
      </c>
      <c r="P8" s="110"/>
      <c r="Q8"/>
    </row>
    <row r="9" spans="1:17" ht="12.75">
      <c r="A9" s="98" t="s">
        <v>220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122"/>
      <c r="M9" s="82"/>
      <c r="N9" s="82"/>
      <c r="O9" s="123"/>
      <c r="P9" s="110"/>
      <c r="Q9"/>
    </row>
    <row r="10" spans="1:17" ht="13.5">
      <c r="A10" s="101" t="s">
        <v>15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39">
        <v>117.6470588235294</v>
      </c>
      <c r="L10" s="143">
        <v>11.76470588235294</v>
      </c>
      <c r="M10" s="144">
        <v>37.20326659021623</v>
      </c>
      <c r="N10" s="144">
        <v>11.764705882352942</v>
      </c>
      <c r="O10" s="106">
        <v>316.227766016838</v>
      </c>
      <c r="P10" s="110"/>
      <c r="Q10"/>
    </row>
    <row r="11" spans="1:16" ht="12.75">
      <c r="A11" s="101" t="s">
        <v>16</v>
      </c>
      <c r="B11" s="139">
        <v>2235.2941176470586</v>
      </c>
      <c r="C11" s="139">
        <v>4000</v>
      </c>
      <c r="D11" s="139">
        <v>9058.823529411764</v>
      </c>
      <c r="E11" s="139">
        <v>1764.705882352941</v>
      </c>
      <c r="F11" s="139">
        <v>5176.470588235294</v>
      </c>
      <c r="G11" s="139">
        <v>1647.0588235294117</v>
      </c>
      <c r="H11" s="139">
        <v>3764.705882352941</v>
      </c>
      <c r="I11" s="139">
        <v>2823.529411764706</v>
      </c>
      <c r="J11" s="139">
        <v>3411.7647058823527</v>
      </c>
      <c r="K11" s="139">
        <v>5294.117647058823</v>
      </c>
      <c r="L11" s="145">
        <v>3917.6470588235293</v>
      </c>
      <c r="M11" s="146">
        <v>2211.4657008291733</v>
      </c>
      <c r="N11" s="146">
        <v>699.3268581960702</v>
      </c>
      <c r="O11" s="109">
        <v>56.44882419533926</v>
      </c>
      <c r="P11" s="110"/>
    </row>
    <row r="12" spans="1:16" ht="12.75">
      <c r="A12" s="101" t="s">
        <v>17</v>
      </c>
      <c r="B12" s="139">
        <v>117.6470588235294</v>
      </c>
      <c r="C12" s="140">
        <v>0</v>
      </c>
      <c r="D12" s="139">
        <v>117.6470588235294</v>
      </c>
      <c r="E12" s="139">
        <v>588.2352941176471</v>
      </c>
      <c r="F12" s="139">
        <v>352.94117647058823</v>
      </c>
      <c r="G12" s="140">
        <v>0</v>
      </c>
      <c r="H12" s="139">
        <v>235.2941176470588</v>
      </c>
      <c r="I12" s="139">
        <v>235.2941176470588</v>
      </c>
      <c r="J12" s="140">
        <v>0</v>
      </c>
      <c r="K12" s="139">
        <v>117.6470588235294</v>
      </c>
      <c r="L12" s="145">
        <v>176.47058823529412</v>
      </c>
      <c r="M12" s="146">
        <v>186.01633295108115</v>
      </c>
      <c r="N12" s="146">
        <v>58.82352941176471</v>
      </c>
      <c r="O12" s="109">
        <v>105.40925533894598</v>
      </c>
      <c r="P12" s="110"/>
    </row>
    <row r="13" spans="1:16" ht="12.75">
      <c r="A13" s="101" t="s">
        <v>18</v>
      </c>
      <c r="B13" s="140">
        <v>0</v>
      </c>
      <c r="C13" s="140">
        <v>0</v>
      </c>
      <c r="D13" s="139">
        <v>235.2941176470588</v>
      </c>
      <c r="E13" s="139">
        <v>117.6470588235294</v>
      </c>
      <c r="F13" s="139">
        <v>470.5882352941176</v>
      </c>
      <c r="G13" s="139">
        <v>235.2941176470588</v>
      </c>
      <c r="H13" s="140">
        <v>0</v>
      </c>
      <c r="I13" s="140">
        <v>0</v>
      </c>
      <c r="J13" s="139">
        <v>352.94117647058823</v>
      </c>
      <c r="K13" s="139">
        <v>352.94117647058823</v>
      </c>
      <c r="L13" s="147">
        <v>176.47058823529412</v>
      </c>
      <c r="M13" s="148">
        <v>177.5565713360278</v>
      </c>
      <c r="N13" s="148">
        <v>56.14831789520139</v>
      </c>
      <c r="O13" s="116">
        <v>100.61539042374908</v>
      </c>
      <c r="P13" s="110"/>
    </row>
    <row r="14" spans="1:16" ht="12">
      <c r="A14" s="117" t="s">
        <v>221</v>
      </c>
      <c r="B14" s="141">
        <v>2352.941176470588</v>
      </c>
      <c r="C14" s="142">
        <v>4000</v>
      </c>
      <c r="D14" s="142">
        <v>9411.764705882353</v>
      </c>
      <c r="E14" s="142">
        <v>2470.5882352941176</v>
      </c>
      <c r="F14" s="142">
        <v>6000</v>
      </c>
      <c r="G14" s="142">
        <v>1882.3529411764705</v>
      </c>
      <c r="H14" s="142">
        <v>4000</v>
      </c>
      <c r="I14" s="142">
        <v>3058.823529411765</v>
      </c>
      <c r="J14" s="142">
        <v>3764.705882352941</v>
      </c>
      <c r="K14" s="142">
        <v>5764.705882352941</v>
      </c>
      <c r="L14" s="149">
        <v>4270.588235294117</v>
      </c>
      <c r="M14" s="150">
        <v>2264.379061385461</v>
      </c>
      <c r="N14" s="150">
        <v>716.0595319972285</v>
      </c>
      <c r="O14" s="116">
        <v>53.02265019773118</v>
      </c>
      <c r="P14" s="110"/>
    </row>
    <row r="15" spans="1:16" ht="12">
      <c r="A15" s="98" t="s">
        <v>222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122"/>
      <c r="M15" s="82"/>
      <c r="N15" s="82"/>
      <c r="O15" s="123"/>
      <c r="P15" s="110"/>
    </row>
    <row r="16" spans="1:16" ht="12.75">
      <c r="A16" s="101" t="s">
        <v>19</v>
      </c>
      <c r="B16" s="139">
        <v>352.94117647058823</v>
      </c>
      <c r="C16" s="139">
        <v>588.2352941176471</v>
      </c>
      <c r="D16" s="139">
        <v>1529.4117647058822</v>
      </c>
      <c r="E16" s="139">
        <v>588.2352941176471</v>
      </c>
      <c r="F16" s="139">
        <v>705.8823529411765</v>
      </c>
      <c r="G16" s="139">
        <v>470.5882352941176</v>
      </c>
      <c r="H16" s="139">
        <v>823.5294117647059</v>
      </c>
      <c r="I16" s="139">
        <v>705.8823529411765</v>
      </c>
      <c r="J16" s="139">
        <v>588.2352941176471</v>
      </c>
      <c r="K16" s="151">
        <v>470.5882352941176</v>
      </c>
      <c r="L16" s="143">
        <v>682.3529411764707</v>
      </c>
      <c r="M16" s="144">
        <v>327.1631939547324</v>
      </c>
      <c r="N16" s="144">
        <v>103.45808594723847</v>
      </c>
      <c r="O16" s="106">
        <v>47.94633014853836</v>
      </c>
      <c r="P16" s="110"/>
    </row>
    <row r="17" spans="1:16" ht="12.75">
      <c r="A17" s="101" t="s">
        <v>20</v>
      </c>
      <c r="B17" s="139">
        <v>588.2352941176471</v>
      </c>
      <c r="C17" s="140">
        <v>0</v>
      </c>
      <c r="D17" s="139">
        <v>1294.1176470588234</v>
      </c>
      <c r="E17" s="139">
        <v>352.94117647058823</v>
      </c>
      <c r="F17" s="139">
        <v>352.94117647058823</v>
      </c>
      <c r="G17" s="139">
        <v>588.2352941176471</v>
      </c>
      <c r="H17" s="139">
        <v>705.8823529411765</v>
      </c>
      <c r="I17" s="139">
        <v>823.5294117647059</v>
      </c>
      <c r="J17" s="139">
        <v>588.2352941176471</v>
      </c>
      <c r="K17" s="151">
        <v>470.5882352941176</v>
      </c>
      <c r="L17" s="145">
        <v>576.4705882352941</v>
      </c>
      <c r="M17" s="146">
        <v>339.39131801441255</v>
      </c>
      <c r="N17" s="146">
        <v>107.32495830120787</v>
      </c>
      <c r="O17" s="109">
        <v>58.874004145357276</v>
      </c>
      <c r="P17" s="110"/>
    </row>
    <row r="18" spans="1:16" ht="12.75">
      <c r="A18" s="101" t="s">
        <v>21</v>
      </c>
      <c r="B18" s="140">
        <v>0</v>
      </c>
      <c r="C18" s="140">
        <v>0</v>
      </c>
      <c r="D18" s="139">
        <v>470.5882352941176</v>
      </c>
      <c r="E18" s="139">
        <v>823.5294117647059</v>
      </c>
      <c r="F18" s="140">
        <v>0</v>
      </c>
      <c r="G18" s="139">
        <v>235.2941176470588</v>
      </c>
      <c r="H18" s="139">
        <v>117.6470588235294</v>
      </c>
      <c r="I18" s="139">
        <v>117.6470588235294</v>
      </c>
      <c r="J18" s="140">
        <v>0</v>
      </c>
      <c r="K18" s="151">
        <v>235.2941176470588</v>
      </c>
      <c r="L18" s="147">
        <v>200</v>
      </c>
      <c r="M18" s="148">
        <v>266.26266975322284</v>
      </c>
      <c r="N18" s="148">
        <v>84.19964922974074</v>
      </c>
      <c r="O18" s="116">
        <v>133.13133487661142</v>
      </c>
      <c r="P18" s="110"/>
    </row>
    <row r="19" spans="1:16" ht="12">
      <c r="A19" s="117" t="s">
        <v>223</v>
      </c>
      <c r="B19" s="141">
        <v>941.1764705882354</v>
      </c>
      <c r="C19" s="142">
        <v>588.2352941176471</v>
      </c>
      <c r="D19" s="142">
        <v>2823.5294117647054</v>
      </c>
      <c r="E19" s="142">
        <v>941.1764705882354</v>
      </c>
      <c r="F19" s="142">
        <v>1058.8235294117646</v>
      </c>
      <c r="G19" s="142">
        <v>1058.8235294117646</v>
      </c>
      <c r="H19" s="142">
        <v>1529.4117647058824</v>
      </c>
      <c r="I19" s="142">
        <v>1529.4117647058824</v>
      </c>
      <c r="J19" s="142">
        <v>1176.4705882352941</v>
      </c>
      <c r="K19" s="142">
        <v>941.1764705882352</v>
      </c>
      <c r="L19" s="149">
        <v>1258.8235294117649</v>
      </c>
      <c r="M19" s="150">
        <v>617.6937424000917</v>
      </c>
      <c r="N19" s="150">
        <v>195.33191224176113</v>
      </c>
      <c r="O19" s="116">
        <v>49.06912906916615</v>
      </c>
      <c r="P19" s="110"/>
    </row>
    <row r="20" spans="1:16" ht="12">
      <c r="A20" s="98" t="s">
        <v>224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122"/>
      <c r="M20" s="82"/>
      <c r="N20" s="82"/>
      <c r="O20" s="123"/>
      <c r="P20" s="110"/>
    </row>
    <row r="21" spans="1:16" ht="12.75">
      <c r="A21" s="101" t="s">
        <v>225</v>
      </c>
      <c r="B21" s="139">
        <v>235.2941176470588</v>
      </c>
      <c r="C21" s="139">
        <v>1058.8235294117646</v>
      </c>
      <c r="D21" s="139">
        <v>588.2352941176471</v>
      </c>
      <c r="E21" s="139">
        <v>352.94117647058823</v>
      </c>
      <c r="F21" s="139">
        <v>588.2352941176471</v>
      </c>
      <c r="G21" s="139">
        <v>352.94117647058823</v>
      </c>
      <c r="H21" s="139">
        <v>235.2941176470588</v>
      </c>
      <c r="I21" s="139">
        <v>235.2941176470588</v>
      </c>
      <c r="J21" s="139">
        <v>235.2941176470588</v>
      </c>
      <c r="K21" s="139">
        <v>352.94117647058823</v>
      </c>
      <c r="L21" s="152">
        <v>423.52941176470586</v>
      </c>
      <c r="M21" s="153">
        <v>261.30715684639506</v>
      </c>
      <c r="N21" s="153">
        <v>82.63257845374699</v>
      </c>
      <c r="O21" s="133">
        <v>61.69752314428772</v>
      </c>
      <c r="P21" s="110"/>
    </row>
    <row r="22" spans="1:16" ht="12">
      <c r="A22" s="117" t="s">
        <v>226</v>
      </c>
      <c r="B22" s="141">
        <v>235.2941176470588</v>
      </c>
      <c r="C22" s="142">
        <v>1058.8235294117646</v>
      </c>
      <c r="D22" s="142">
        <v>588.2352941176471</v>
      </c>
      <c r="E22" s="142">
        <v>352.94117647058823</v>
      </c>
      <c r="F22" s="142">
        <v>588.2352941176471</v>
      </c>
      <c r="G22" s="142">
        <v>352.94117647058823</v>
      </c>
      <c r="H22" s="142">
        <v>235.2941176470588</v>
      </c>
      <c r="I22" s="142">
        <v>235.2941176470588</v>
      </c>
      <c r="J22" s="142">
        <v>235.2941176470588</v>
      </c>
      <c r="K22" s="142">
        <v>352.94117647058823</v>
      </c>
      <c r="L22" s="147">
        <v>423.52941176470586</v>
      </c>
      <c r="M22" s="150">
        <v>261.30715684639506</v>
      </c>
      <c r="N22" s="150">
        <v>82.63257845374699</v>
      </c>
      <c r="O22" s="109">
        <v>61.69752314428772</v>
      </c>
      <c r="P22" s="110"/>
    </row>
    <row r="23" spans="1:16" ht="12">
      <c r="A23" s="127" t="s">
        <v>215</v>
      </c>
      <c r="B23" s="154">
        <v>3529.4117647058824</v>
      </c>
      <c r="C23" s="155">
        <v>5647.058823529412</v>
      </c>
      <c r="D23" s="155">
        <v>12823.529411764706</v>
      </c>
      <c r="E23" s="155">
        <v>3764.7058823529414</v>
      </c>
      <c r="F23" s="155">
        <v>7647.058823529412</v>
      </c>
      <c r="G23" s="155">
        <v>3294.1176470588234</v>
      </c>
      <c r="H23" s="155">
        <v>5764.705882352941</v>
      </c>
      <c r="I23" s="155">
        <v>4823.529411764705</v>
      </c>
      <c r="J23" s="155">
        <v>5176.470588235294</v>
      </c>
      <c r="K23" s="155">
        <v>7058.823529411765</v>
      </c>
      <c r="L23" s="152">
        <v>5952.941176470588</v>
      </c>
      <c r="M23" s="156">
        <v>2809.4419809850747</v>
      </c>
      <c r="N23" s="156">
        <v>888.4235614008298</v>
      </c>
      <c r="O23" s="157">
        <v>47.19418347504572</v>
      </c>
      <c r="P23" s="110"/>
    </row>
    <row r="24" spans="1:16" ht="12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P24" s="110"/>
    </row>
    <row r="25" spans="1:16" ht="12.75">
      <c r="A25" s="83" t="s">
        <v>227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P25" s="110"/>
    </row>
    <row r="26" spans="1:15" ht="12">
      <c r="A26" s="86" t="s">
        <v>206</v>
      </c>
      <c r="B26" s="87" t="s">
        <v>11</v>
      </c>
      <c r="C26" s="88"/>
      <c r="D26" s="88"/>
      <c r="E26" s="88"/>
      <c r="F26" s="84"/>
      <c r="G26" s="84"/>
      <c r="H26" s="84"/>
      <c r="I26" s="84"/>
      <c r="J26" s="84"/>
      <c r="K26" s="84"/>
      <c r="N26" s="86"/>
      <c r="O26" s="92"/>
    </row>
    <row r="27" spans="1:16" ht="12">
      <c r="A27" s="86" t="s">
        <v>208</v>
      </c>
      <c r="B27" s="90">
        <v>37483</v>
      </c>
      <c r="C27" s="91"/>
      <c r="D27" s="88"/>
      <c r="E27" s="88"/>
      <c r="F27" s="84"/>
      <c r="G27" s="84"/>
      <c r="H27" s="84"/>
      <c r="I27" s="84"/>
      <c r="J27" s="84"/>
      <c r="K27" s="84"/>
      <c r="P27" s="110"/>
    </row>
    <row r="28" spans="2:16" ht="12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92"/>
      <c r="P28" s="110"/>
    </row>
    <row r="29" spans="1:16" ht="12">
      <c r="A29" s="93" t="s">
        <v>1</v>
      </c>
      <c r="B29" s="94"/>
      <c r="C29" s="94"/>
      <c r="D29" s="94"/>
      <c r="E29" s="94"/>
      <c r="F29" s="94"/>
      <c r="G29" s="95" t="s">
        <v>228</v>
      </c>
      <c r="H29" s="94"/>
      <c r="I29" s="94"/>
      <c r="J29" s="94"/>
      <c r="K29" s="94"/>
      <c r="L29" s="96"/>
      <c r="M29" s="94"/>
      <c r="N29" s="94"/>
      <c r="O29" s="97"/>
      <c r="P29" s="110"/>
    </row>
    <row r="30" spans="1:16" ht="12">
      <c r="A30" s="98" t="s">
        <v>210</v>
      </c>
      <c r="B30" s="99">
        <v>1</v>
      </c>
      <c r="C30" s="99">
        <v>2</v>
      </c>
      <c r="D30" s="99">
        <v>3</v>
      </c>
      <c r="E30" s="99">
        <v>4</v>
      </c>
      <c r="F30" s="99">
        <v>5</v>
      </c>
      <c r="G30" s="99">
        <v>6</v>
      </c>
      <c r="H30" s="99">
        <v>7</v>
      </c>
      <c r="I30" s="99">
        <v>8</v>
      </c>
      <c r="J30" s="99">
        <v>9</v>
      </c>
      <c r="K30" s="99">
        <v>10</v>
      </c>
      <c r="L30" s="99" t="s">
        <v>238</v>
      </c>
      <c r="M30" s="88" t="s">
        <v>12</v>
      </c>
      <c r="N30" s="88" t="s">
        <v>2</v>
      </c>
      <c r="O30" s="100" t="s">
        <v>211</v>
      </c>
      <c r="P30" s="110"/>
    </row>
    <row r="31" spans="1:16" ht="12.75">
      <c r="A31" s="101" t="s">
        <v>14</v>
      </c>
      <c r="B31" s="158">
        <v>0.023529411764705882</v>
      </c>
      <c r="C31" s="158">
        <v>0.07058823529411763</v>
      </c>
      <c r="D31" s="158">
        <v>0.023529411764705882</v>
      </c>
      <c r="E31" s="140">
        <v>0</v>
      </c>
      <c r="F31" s="158">
        <v>1.1294117647058821</v>
      </c>
      <c r="G31" s="158">
        <v>0.6</v>
      </c>
      <c r="H31" s="140">
        <v>0</v>
      </c>
      <c r="I31" s="140">
        <v>0</v>
      </c>
      <c r="J31" s="158">
        <v>0.023529411764705882</v>
      </c>
      <c r="K31" s="158">
        <v>1.2823529411764705</v>
      </c>
      <c r="L31" s="131">
        <v>0.3152941176470588</v>
      </c>
      <c r="M31" s="132">
        <v>0.5047045111732369</v>
      </c>
      <c r="N31" s="132">
        <v>0.15960158006693292</v>
      </c>
      <c r="O31" s="133">
        <v>160.07419197658635</v>
      </c>
      <c r="P31" s="110"/>
    </row>
    <row r="32" spans="1:16" ht="12">
      <c r="A32" s="117" t="s">
        <v>212</v>
      </c>
      <c r="B32" s="159">
        <v>0.023529411764705882</v>
      </c>
      <c r="C32" s="160">
        <v>0.07058823529411763</v>
      </c>
      <c r="D32" s="160">
        <v>0.023529411764705882</v>
      </c>
      <c r="E32" s="119">
        <v>0</v>
      </c>
      <c r="F32" s="160">
        <v>1.1294117647058821</v>
      </c>
      <c r="G32" s="160">
        <v>0.6</v>
      </c>
      <c r="H32" s="119">
        <v>0</v>
      </c>
      <c r="I32" s="119">
        <v>0</v>
      </c>
      <c r="J32" s="160">
        <v>0.023529411764705882</v>
      </c>
      <c r="K32" s="160">
        <v>1.2823529411764705</v>
      </c>
      <c r="L32" s="120">
        <v>0.3152941176470588</v>
      </c>
      <c r="M32" s="121">
        <v>0.5047045111732369</v>
      </c>
      <c r="N32" s="121">
        <v>0.15960158006693292</v>
      </c>
      <c r="O32" s="116">
        <v>160.07419197658635</v>
      </c>
      <c r="P32" s="110"/>
    </row>
    <row r="33" spans="1:16" ht="12">
      <c r="A33" s="98" t="s">
        <v>220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22"/>
      <c r="M33" s="82"/>
      <c r="N33" s="82"/>
      <c r="O33" s="123"/>
      <c r="P33" s="110"/>
    </row>
    <row r="34" spans="1:15" ht="12.75">
      <c r="A34" s="101" t="s">
        <v>15</v>
      </c>
      <c r="B34" s="140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58">
        <v>0.6823529411764705</v>
      </c>
      <c r="L34" s="104">
        <v>0.06823529411764705</v>
      </c>
      <c r="M34" s="105">
        <v>0.2157789462232541</v>
      </c>
      <c r="N34" s="105">
        <v>0.06823529411764705</v>
      </c>
      <c r="O34" s="106">
        <v>316.22776601683796</v>
      </c>
    </row>
    <row r="35" spans="1:15" ht="12.75">
      <c r="A35" s="101" t="s">
        <v>16</v>
      </c>
      <c r="B35" s="158">
        <v>7.458823529411764</v>
      </c>
      <c r="C35" s="158">
        <v>11.529411764705882</v>
      </c>
      <c r="D35" s="158">
        <v>23.4</v>
      </c>
      <c r="E35" s="158">
        <v>5.4</v>
      </c>
      <c r="F35" s="158">
        <v>13.564705882352941</v>
      </c>
      <c r="G35" s="158">
        <v>6.235294117647058</v>
      </c>
      <c r="H35" s="158">
        <v>11.211764705882352</v>
      </c>
      <c r="I35" s="158">
        <v>152.63529411764705</v>
      </c>
      <c r="J35" s="158">
        <v>10.952941176470588</v>
      </c>
      <c r="K35" s="158">
        <v>16.76470588235294</v>
      </c>
      <c r="L35" s="81">
        <v>25.915294117647058</v>
      </c>
      <c r="M35" s="82">
        <v>44.840948290581636</v>
      </c>
      <c r="N35" s="82">
        <v>14.179952904007177</v>
      </c>
      <c r="O35" s="109">
        <v>173.02889979568909</v>
      </c>
    </row>
    <row r="36" spans="1:15" ht="12.75">
      <c r="A36" s="101" t="s">
        <v>17</v>
      </c>
      <c r="B36" s="158">
        <v>14.517647058823528</v>
      </c>
      <c r="C36" s="140">
        <v>0</v>
      </c>
      <c r="D36" s="158">
        <v>17.623529411764704</v>
      </c>
      <c r="E36" s="158">
        <v>37.6</v>
      </c>
      <c r="F36" s="158">
        <v>20.61176470588235</v>
      </c>
      <c r="G36" s="140">
        <v>0</v>
      </c>
      <c r="H36" s="158">
        <v>15.270588235294117</v>
      </c>
      <c r="I36" s="158">
        <v>0.23529411764705882</v>
      </c>
      <c r="J36" s="140">
        <v>0</v>
      </c>
      <c r="K36" s="158">
        <v>6.188235294117646</v>
      </c>
      <c r="L36" s="81">
        <v>11.204705882352942</v>
      </c>
      <c r="M36" s="82">
        <v>12.365012713617404</v>
      </c>
      <c r="N36" s="82">
        <v>3.91016034719703</v>
      </c>
      <c r="O36" s="109">
        <v>110.35553135840817</v>
      </c>
    </row>
    <row r="37" spans="1:15" ht="12.75">
      <c r="A37" s="101" t="s">
        <v>18</v>
      </c>
      <c r="B37" s="140">
        <v>0</v>
      </c>
      <c r="C37" s="140">
        <v>0</v>
      </c>
      <c r="D37" s="158">
        <v>0.4117647058823529</v>
      </c>
      <c r="E37" s="158">
        <v>0.27058823529411763</v>
      </c>
      <c r="F37" s="158">
        <v>121.91764705882352</v>
      </c>
      <c r="G37" s="158">
        <v>110.07058823529411</v>
      </c>
      <c r="H37" s="140">
        <v>0</v>
      </c>
      <c r="I37" s="140">
        <v>0</v>
      </c>
      <c r="J37" s="158">
        <v>83.52941176470587</v>
      </c>
      <c r="K37" s="158">
        <v>86.7764705882353</v>
      </c>
      <c r="L37" s="114">
        <v>40.29764705882353</v>
      </c>
      <c r="M37" s="115">
        <v>52.965402459974</v>
      </c>
      <c r="N37" s="115">
        <v>16.74913089610031</v>
      </c>
      <c r="O37" s="116">
        <v>131.4354716111812</v>
      </c>
    </row>
    <row r="38" spans="1:15" ht="12">
      <c r="A38" s="117" t="s">
        <v>221</v>
      </c>
      <c r="B38" s="161">
        <v>21.97647058823529</v>
      </c>
      <c r="C38" s="162">
        <v>11.529411764705882</v>
      </c>
      <c r="D38" s="162">
        <v>41.435294117647054</v>
      </c>
      <c r="E38" s="162">
        <v>43.27058823529412</v>
      </c>
      <c r="F38" s="162">
        <v>156.0941176470588</v>
      </c>
      <c r="G38" s="162">
        <v>116.30588235294117</v>
      </c>
      <c r="H38" s="162">
        <v>26.48235294117647</v>
      </c>
      <c r="I38" s="162">
        <v>152.87058823529412</v>
      </c>
      <c r="J38" s="162">
        <v>94.48235294117646</v>
      </c>
      <c r="K38" s="162">
        <v>109.72941176470589</v>
      </c>
      <c r="L38" s="120">
        <v>77.41764705882352</v>
      </c>
      <c r="M38" s="121">
        <v>54.97557201046423</v>
      </c>
      <c r="N38" s="121">
        <v>17.384802322366905</v>
      </c>
      <c r="O38" s="116">
        <v>71.01168028097348</v>
      </c>
    </row>
    <row r="39" spans="1:15" ht="12">
      <c r="A39" s="98" t="s">
        <v>222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22"/>
      <c r="M39" s="82"/>
      <c r="N39" s="82"/>
      <c r="O39" s="123"/>
    </row>
    <row r="40" spans="1:16" ht="12.75">
      <c r="A40" s="101" t="s">
        <v>19</v>
      </c>
      <c r="B40" s="163">
        <v>113.17647058823528</v>
      </c>
      <c r="C40" s="163">
        <v>151.76470588235293</v>
      </c>
      <c r="D40" s="163">
        <v>264.38823529411764</v>
      </c>
      <c r="E40" s="163">
        <v>229.6470588235294</v>
      </c>
      <c r="F40" s="163">
        <v>170.71764705882353</v>
      </c>
      <c r="G40" s="163">
        <v>45.95294117647059</v>
      </c>
      <c r="H40" s="163">
        <v>296.7529411764706</v>
      </c>
      <c r="I40" s="163">
        <v>8.435294117647059</v>
      </c>
      <c r="J40" s="163">
        <v>107.38823529411764</v>
      </c>
      <c r="K40" s="164">
        <v>91.85882352941177</v>
      </c>
      <c r="L40" s="104">
        <v>148.00823529411767</v>
      </c>
      <c r="M40" s="105">
        <v>93.55681549459769</v>
      </c>
      <c r="N40" s="105">
        <v>29.58526275950611</v>
      </c>
      <c r="O40" s="106">
        <v>63.210547243323525</v>
      </c>
      <c r="P40" s="110"/>
    </row>
    <row r="41" spans="1:16" ht="12.75">
      <c r="A41" s="101" t="s">
        <v>20</v>
      </c>
      <c r="B41" s="163">
        <v>6.223529411764706</v>
      </c>
      <c r="C41" s="165">
        <v>0</v>
      </c>
      <c r="D41" s="163">
        <v>17.741176470588233</v>
      </c>
      <c r="E41" s="163">
        <v>1.788235294117647</v>
      </c>
      <c r="F41" s="163">
        <v>8.011764705882351</v>
      </c>
      <c r="G41" s="163">
        <v>8.282352941176471</v>
      </c>
      <c r="H41" s="163">
        <v>2.4235294117647057</v>
      </c>
      <c r="I41" s="163">
        <v>3.9176470588235297</v>
      </c>
      <c r="J41" s="163">
        <v>3.8117647058823523</v>
      </c>
      <c r="K41" s="164">
        <v>4.811764705882353</v>
      </c>
      <c r="L41" s="81">
        <v>5.701176470588234</v>
      </c>
      <c r="M41" s="82">
        <v>4.981467229960268</v>
      </c>
      <c r="N41" s="82">
        <v>1.5752782536164214</v>
      </c>
      <c r="O41" s="109">
        <v>87.3761276406568</v>
      </c>
      <c r="P41" s="110"/>
    </row>
    <row r="42" spans="1:16" ht="12.75">
      <c r="A42" s="101" t="s">
        <v>21</v>
      </c>
      <c r="B42" s="163">
        <v>0</v>
      </c>
      <c r="C42" s="165">
        <v>0</v>
      </c>
      <c r="D42" s="163">
        <v>0.5882352941176471</v>
      </c>
      <c r="E42" s="163">
        <v>1.4823529411764704</v>
      </c>
      <c r="F42" s="165">
        <v>0</v>
      </c>
      <c r="G42" s="163">
        <v>0.09411764705882353</v>
      </c>
      <c r="H42" s="163">
        <v>0.23529411764705882</v>
      </c>
      <c r="I42" s="163">
        <v>0.09411764705882353</v>
      </c>
      <c r="J42" s="165">
        <v>0</v>
      </c>
      <c r="K42" s="164">
        <v>0.3529411764705882</v>
      </c>
      <c r="L42" s="114">
        <v>0.2847058823529412</v>
      </c>
      <c r="M42" s="115">
        <v>0.46313708887446997</v>
      </c>
      <c r="N42" s="115">
        <v>0.14645680697431535</v>
      </c>
      <c r="O42" s="116">
        <v>162.67211799309896</v>
      </c>
      <c r="P42" s="110"/>
    </row>
    <row r="43" spans="1:16" ht="12">
      <c r="A43" s="117" t="s">
        <v>223</v>
      </c>
      <c r="B43" s="161">
        <v>119.4</v>
      </c>
      <c r="C43" s="162">
        <v>151.76470588235293</v>
      </c>
      <c r="D43" s="162">
        <v>282.1294117647059</v>
      </c>
      <c r="E43" s="162">
        <v>231.43529411764703</v>
      </c>
      <c r="F43" s="162">
        <v>178.72941176470587</v>
      </c>
      <c r="G43" s="162">
        <v>54.23529411764706</v>
      </c>
      <c r="H43" s="162">
        <v>299.1764705882353</v>
      </c>
      <c r="I43" s="162">
        <v>12.352941176470589</v>
      </c>
      <c r="J43" s="162">
        <v>111.2</v>
      </c>
      <c r="K43" s="162">
        <v>96.67058823529412</v>
      </c>
      <c r="L43" s="120">
        <v>153.7094117647059</v>
      </c>
      <c r="M43" s="121">
        <v>94.53854107890174</v>
      </c>
      <c r="N43" s="121">
        <v>29.89571164787216</v>
      </c>
      <c r="O43" s="116">
        <v>61.50471854229637</v>
      </c>
      <c r="P43" s="110"/>
    </row>
    <row r="44" spans="1:16" ht="12">
      <c r="A44" s="98" t="s">
        <v>224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122"/>
      <c r="M44" s="82"/>
      <c r="N44" s="82"/>
      <c r="O44" s="123"/>
      <c r="P44" s="110"/>
    </row>
    <row r="45" spans="1:16" ht="12.75">
      <c r="A45" s="101" t="s">
        <v>225</v>
      </c>
      <c r="B45" s="158">
        <v>1.352941176470588</v>
      </c>
      <c r="C45" s="158">
        <v>5.035294117647058</v>
      </c>
      <c r="D45" s="158">
        <v>2.8235294117647056</v>
      </c>
      <c r="E45" s="158">
        <v>0.011764705882352941</v>
      </c>
      <c r="F45" s="158">
        <v>1.2588235294117645</v>
      </c>
      <c r="G45" s="158">
        <v>0.9764705882352941</v>
      </c>
      <c r="H45" s="158">
        <v>4</v>
      </c>
      <c r="I45" s="158">
        <v>0.34117647058823525</v>
      </c>
      <c r="J45" s="158">
        <v>0.5647058823529411</v>
      </c>
      <c r="K45" s="158">
        <v>1.2</v>
      </c>
      <c r="L45" s="131">
        <v>1.756470588235294</v>
      </c>
      <c r="M45" s="132">
        <v>1.6572611192964488</v>
      </c>
      <c r="N45" s="132">
        <v>0.5240719814616803</v>
      </c>
      <c r="O45" s="133">
        <v>94.35177169470741</v>
      </c>
      <c r="P45" s="110"/>
    </row>
    <row r="46" spans="1:15" ht="12">
      <c r="A46" s="117" t="s">
        <v>226</v>
      </c>
      <c r="B46" s="159">
        <v>1.352941176470588</v>
      </c>
      <c r="C46" s="160">
        <v>5.035294117647058</v>
      </c>
      <c r="D46" s="160">
        <v>2.8235294117647056</v>
      </c>
      <c r="E46" s="160">
        <v>0.011764705882352941</v>
      </c>
      <c r="F46" s="160">
        <v>1.2588235294117645</v>
      </c>
      <c r="G46" s="160">
        <v>0.9764705882352941</v>
      </c>
      <c r="H46" s="160">
        <v>4</v>
      </c>
      <c r="I46" s="160">
        <v>0.34117647058823525</v>
      </c>
      <c r="J46" s="160">
        <v>0.5647058823529411</v>
      </c>
      <c r="K46" s="160">
        <v>1.2</v>
      </c>
      <c r="L46" s="120">
        <v>1.756470588235294</v>
      </c>
      <c r="M46" s="121">
        <v>1.6572611192964488</v>
      </c>
      <c r="N46" s="121">
        <v>0.5240719814616803</v>
      </c>
      <c r="O46" s="116">
        <v>94.35177169470741</v>
      </c>
    </row>
    <row r="47" spans="1:16" ht="12">
      <c r="A47" s="127" t="s">
        <v>229</v>
      </c>
      <c r="B47" s="149">
        <v>142.72941176470584</v>
      </c>
      <c r="C47" s="166">
        <v>168.32941176470587</v>
      </c>
      <c r="D47" s="166">
        <v>326.38823529411764</v>
      </c>
      <c r="E47" s="166">
        <v>274.7176470588235</v>
      </c>
      <c r="F47" s="166">
        <v>336.0823529411764</v>
      </c>
      <c r="G47" s="166">
        <v>171.5176470588235</v>
      </c>
      <c r="H47" s="166">
        <v>329.6588235294118</v>
      </c>
      <c r="I47" s="166">
        <v>165.56470588235294</v>
      </c>
      <c r="J47" s="166">
        <v>206.2470588235294</v>
      </c>
      <c r="K47" s="166">
        <v>207.6</v>
      </c>
      <c r="L47" s="152">
        <v>232.88352941176467</v>
      </c>
      <c r="M47" s="137">
        <v>76.33990592375343</v>
      </c>
      <c r="N47" s="137">
        <v>24.14079790820412</v>
      </c>
      <c r="O47" s="157">
        <v>32.78029413096697</v>
      </c>
      <c r="P47" s="110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110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10"/>
    </row>
    <row r="50" spans="1:16" ht="12.75">
      <c r="A50" s="83" t="s">
        <v>219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P50" s="110"/>
    </row>
    <row r="51" spans="1:16" ht="12">
      <c r="A51" s="86" t="s">
        <v>206</v>
      </c>
      <c r="B51" s="87" t="s">
        <v>3</v>
      </c>
      <c r="C51" s="88"/>
      <c r="D51" s="88"/>
      <c r="E51" s="88"/>
      <c r="F51" s="84"/>
      <c r="G51" s="84"/>
      <c r="H51" s="84"/>
      <c r="I51" s="84"/>
      <c r="J51" s="84"/>
      <c r="K51" s="84"/>
      <c r="N51" s="167"/>
      <c r="O51" s="92"/>
      <c r="P51" s="110"/>
    </row>
    <row r="52" spans="1:16" ht="12">
      <c r="A52" s="86" t="s">
        <v>208</v>
      </c>
      <c r="B52" s="90">
        <v>37483</v>
      </c>
      <c r="C52" s="91"/>
      <c r="D52" s="88"/>
      <c r="E52" s="88"/>
      <c r="F52" s="84"/>
      <c r="G52" s="84"/>
      <c r="H52" s="84"/>
      <c r="I52" s="84"/>
      <c r="J52" s="84"/>
      <c r="K52" s="84"/>
      <c r="P52" s="110"/>
    </row>
    <row r="53" spans="2:16" ht="12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92"/>
      <c r="P53" s="110"/>
    </row>
    <row r="54" spans="1:16" ht="12">
      <c r="A54" s="93" t="s">
        <v>1</v>
      </c>
      <c r="B54" s="94"/>
      <c r="C54" s="94"/>
      <c r="D54" s="94"/>
      <c r="E54" s="94"/>
      <c r="F54" s="94"/>
      <c r="G54" s="95" t="s">
        <v>209</v>
      </c>
      <c r="H54" s="94"/>
      <c r="I54" s="94"/>
      <c r="J54" s="94"/>
      <c r="K54" s="94"/>
      <c r="L54" s="96"/>
      <c r="M54" s="94"/>
      <c r="N54" s="94"/>
      <c r="O54" s="97"/>
      <c r="P54" s="110"/>
    </row>
    <row r="55" spans="1:15" ht="12">
      <c r="A55" s="98" t="s">
        <v>210</v>
      </c>
      <c r="B55" s="99">
        <v>1</v>
      </c>
      <c r="C55" s="99">
        <v>2</v>
      </c>
      <c r="D55" s="99">
        <v>3</v>
      </c>
      <c r="E55" s="99">
        <v>4</v>
      </c>
      <c r="F55" s="99">
        <v>5</v>
      </c>
      <c r="G55" s="99">
        <v>6</v>
      </c>
      <c r="H55" s="99">
        <v>7</v>
      </c>
      <c r="I55" s="99">
        <v>8</v>
      </c>
      <c r="J55" s="99">
        <v>9</v>
      </c>
      <c r="K55" s="99">
        <v>10</v>
      </c>
      <c r="L55" s="168" t="s">
        <v>238</v>
      </c>
      <c r="M55" s="119" t="s">
        <v>12</v>
      </c>
      <c r="N55" s="119" t="s">
        <v>2</v>
      </c>
      <c r="O55" s="169" t="s">
        <v>211</v>
      </c>
    </row>
    <row r="56" spans="1:15" ht="12.75">
      <c r="A56" s="101" t="s">
        <v>13</v>
      </c>
      <c r="B56" s="170">
        <v>0</v>
      </c>
      <c r="C56" s="171">
        <v>705.8823529411765</v>
      </c>
      <c r="D56" s="171">
        <v>235.2941176470588</v>
      </c>
      <c r="E56" s="170">
        <v>0</v>
      </c>
      <c r="F56" s="171">
        <v>352.94117647058823</v>
      </c>
      <c r="G56" s="171">
        <v>117.6470588235294</v>
      </c>
      <c r="H56" s="171">
        <v>235.2941176470588</v>
      </c>
      <c r="I56" s="171">
        <v>235.2941176470588</v>
      </c>
      <c r="J56" s="170">
        <v>0</v>
      </c>
      <c r="K56" s="170">
        <v>0</v>
      </c>
      <c r="L56" s="152">
        <v>188.23529411764704</v>
      </c>
      <c r="M56" s="153">
        <v>223.21959954129738</v>
      </c>
      <c r="N56" s="132">
        <v>70.58823529411765</v>
      </c>
      <c r="O56" s="133">
        <v>118.58541225631424</v>
      </c>
    </row>
    <row r="57" spans="1:15" ht="12">
      <c r="A57" s="117" t="s">
        <v>212</v>
      </c>
      <c r="B57" s="118">
        <v>0</v>
      </c>
      <c r="C57" s="142">
        <v>705.8823529411765</v>
      </c>
      <c r="D57" s="142">
        <v>235.2941176470588</v>
      </c>
      <c r="E57" s="119">
        <v>0</v>
      </c>
      <c r="F57" s="142">
        <v>352.94117647058823</v>
      </c>
      <c r="G57" s="142">
        <v>117.6470588235294</v>
      </c>
      <c r="H57" s="142">
        <v>235.2941176470588</v>
      </c>
      <c r="I57" s="142">
        <v>235.2941176470588</v>
      </c>
      <c r="J57" s="119">
        <v>0</v>
      </c>
      <c r="K57" s="119">
        <v>0</v>
      </c>
      <c r="L57" s="149">
        <v>188.23529411764704</v>
      </c>
      <c r="M57" s="150">
        <v>223.21959954129738</v>
      </c>
      <c r="N57" s="121">
        <v>70.58823529411765</v>
      </c>
      <c r="O57" s="116">
        <v>118.58541225631424</v>
      </c>
    </row>
    <row r="58" spans="1:15" ht="12">
      <c r="A58" s="98" t="s">
        <v>220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122"/>
      <c r="M58" s="82"/>
      <c r="N58" s="82"/>
      <c r="O58" s="123"/>
    </row>
    <row r="59" spans="1:15" ht="12.75">
      <c r="A59" s="101" t="s">
        <v>17</v>
      </c>
      <c r="B59" s="140">
        <v>0</v>
      </c>
      <c r="C59" s="140">
        <v>0</v>
      </c>
      <c r="D59" s="140">
        <v>0</v>
      </c>
      <c r="E59" s="140">
        <v>0</v>
      </c>
      <c r="F59" s="139">
        <v>117.6470588235294</v>
      </c>
      <c r="G59" s="140">
        <v>0</v>
      </c>
      <c r="H59" s="140">
        <v>0</v>
      </c>
      <c r="I59" s="139">
        <v>117.6470588235294</v>
      </c>
      <c r="J59" s="140">
        <v>0</v>
      </c>
      <c r="K59" s="140">
        <v>0</v>
      </c>
      <c r="L59" s="131">
        <v>23.52941176470588</v>
      </c>
      <c r="M59" s="132">
        <v>49.604355453621636</v>
      </c>
      <c r="N59" s="132">
        <v>15.686274509803921</v>
      </c>
      <c r="O59" s="133">
        <v>210.81851067789196</v>
      </c>
    </row>
    <row r="60" spans="1:15" ht="12">
      <c r="A60" s="117" t="s">
        <v>221</v>
      </c>
      <c r="B60" s="118">
        <v>0</v>
      </c>
      <c r="C60" s="119">
        <v>0</v>
      </c>
      <c r="D60" s="119">
        <v>0</v>
      </c>
      <c r="E60" s="119">
        <v>0</v>
      </c>
      <c r="F60" s="142">
        <v>117.6470588235294</v>
      </c>
      <c r="G60" s="119">
        <v>0</v>
      </c>
      <c r="H60" s="119">
        <v>0</v>
      </c>
      <c r="I60" s="142">
        <v>117.6470588235294</v>
      </c>
      <c r="J60" s="119">
        <v>0</v>
      </c>
      <c r="K60" s="119">
        <v>0</v>
      </c>
      <c r="L60" s="120">
        <v>23.52941176470588</v>
      </c>
      <c r="M60" s="121">
        <v>49.604355453621636</v>
      </c>
      <c r="N60" s="121">
        <v>15.686274509803921</v>
      </c>
      <c r="O60" s="116">
        <v>210.81851067789196</v>
      </c>
    </row>
    <row r="61" spans="1:15" ht="12">
      <c r="A61" s="98" t="s">
        <v>222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122"/>
      <c r="M61" s="82"/>
      <c r="N61" s="82"/>
      <c r="O61" s="123"/>
    </row>
    <row r="62" spans="1:15" ht="12.75">
      <c r="A62" s="101" t="s">
        <v>19</v>
      </c>
      <c r="B62" s="139">
        <v>117.6470588235294</v>
      </c>
      <c r="C62" s="139">
        <v>235.2941176470588</v>
      </c>
      <c r="D62" s="139">
        <v>470.5882352941176</v>
      </c>
      <c r="E62" s="139">
        <v>352.94117647058823</v>
      </c>
      <c r="F62" s="139">
        <v>235.2941176470588</v>
      </c>
      <c r="G62" s="139">
        <v>235.2941176470588</v>
      </c>
      <c r="H62" s="139">
        <v>235.2941176470588</v>
      </c>
      <c r="I62" s="140">
        <v>0</v>
      </c>
      <c r="J62" s="140">
        <v>0</v>
      </c>
      <c r="K62" s="139">
        <v>117.6470588235294</v>
      </c>
      <c r="L62" s="143">
        <v>200</v>
      </c>
      <c r="M62" s="144">
        <v>147.25477141583207</v>
      </c>
      <c r="N62" s="105">
        <v>46.5660474001487</v>
      </c>
      <c r="O62" s="106">
        <v>73.62738570791603</v>
      </c>
    </row>
    <row r="63" spans="1:15" ht="12.75">
      <c r="A63" s="101" t="s">
        <v>20</v>
      </c>
      <c r="B63" s="140">
        <v>0</v>
      </c>
      <c r="C63" s="139">
        <v>117.6470588235294</v>
      </c>
      <c r="D63" s="139">
        <v>117.6470588235294</v>
      </c>
      <c r="E63" s="139">
        <v>352.94117647058823</v>
      </c>
      <c r="F63" s="139">
        <v>352.94117647058823</v>
      </c>
      <c r="G63" s="140">
        <v>0</v>
      </c>
      <c r="H63" s="140">
        <v>0</v>
      </c>
      <c r="I63" s="140">
        <v>0</v>
      </c>
      <c r="J63" s="139">
        <v>117.6470588235294</v>
      </c>
      <c r="K63" s="140">
        <v>0</v>
      </c>
      <c r="L63" s="145">
        <v>105.88235294117649</v>
      </c>
      <c r="M63" s="146">
        <v>140.84929408680762</v>
      </c>
      <c r="N63" s="82">
        <v>44.54045761411979</v>
      </c>
      <c r="O63" s="109">
        <v>133.02433330420718</v>
      </c>
    </row>
    <row r="64" spans="1:15" ht="12.75">
      <c r="A64" s="101" t="s">
        <v>21</v>
      </c>
      <c r="B64" s="140">
        <v>0</v>
      </c>
      <c r="C64" s="139">
        <v>117.6470588235294</v>
      </c>
      <c r="D64" s="140">
        <v>0</v>
      </c>
      <c r="E64" s="140">
        <v>0</v>
      </c>
      <c r="F64" s="139">
        <v>235.2941176470588</v>
      </c>
      <c r="G64" s="140">
        <v>0</v>
      </c>
      <c r="H64" s="140">
        <v>0</v>
      </c>
      <c r="I64" s="140">
        <v>0</v>
      </c>
      <c r="J64" s="140">
        <v>0</v>
      </c>
      <c r="K64" s="139">
        <v>117.6470588235294</v>
      </c>
      <c r="L64" s="147">
        <v>47.05882352941176</v>
      </c>
      <c r="M64" s="115">
        <v>82.2595175035413</v>
      </c>
      <c r="N64" s="115">
        <v>26.012743453767843</v>
      </c>
      <c r="O64" s="116">
        <v>174.8014746950253</v>
      </c>
    </row>
    <row r="65" spans="1:15" ht="12">
      <c r="A65" s="117" t="s">
        <v>223</v>
      </c>
      <c r="B65" s="141">
        <v>117.6470588235294</v>
      </c>
      <c r="C65" s="142">
        <v>470.5882352941176</v>
      </c>
      <c r="D65" s="142">
        <v>588.2352941176471</v>
      </c>
      <c r="E65" s="142">
        <v>705.8823529411765</v>
      </c>
      <c r="F65" s="142">
        <v>823.5294117647059</v>
      </c>
      <c r="G65" s="142">
        <v>235.2941176470588</v>
      </c>
      <c r="H65" s="142">
        <v>235.2941176470588</v>
      </c>
      <c r="I65" s="142">
        <v>0</v>
      </c>
      <c r="J65" s="142">
        <v>117.6470588235294</v>
      </c>
      <c r="K65" s="142">
        <v>235.2941176470588</v>
      </c>
      <c r="L65" s="149">
        <v>352.94117647058823</v>
      </c>
      <c r="M65" s="121">
        <v>277.296776935901</v>
      </c>
      <c r="N65" s="121">
        <v>87.6889402941094</v>
      </c>
      <c r="O65" s="116">
        <v>78.56742013183862</v>
      </c>
    </row>
    <row r="66" spans="1:15" ht="12">
      <c r="A66" s="127" t="s">
        <v>215</v>
      </c>
      <c r="B66" s="149">
        <v>117.6470588235294</v>
      </c>
      <c r="C66" s="166">
        <v>1176.4705882352941</v>
      </c>
      <c r="D66" s="166">
        <v>823.5294117647059</v>
      </c>
      <c r="E66" s="166">
        <v>705.8823529411765</v>
      </c>
      <c r="F66" s="166">
        <v>1294.1176470588234</v>
      </c>
      <c r="G66" s="166">
        <v>352.94117647058823</v>
      </c>
      <c r="H66" s="166">
        <v>470.5882352941176</v>
      </c>
      <c r="I66" s="166">
        <v>352.94117647058823</v>
      </c>
      <c r="J66" s="166">
        <v>117.6470588235294</v>
      </c>
      <c r="K66" s="166">
        <v>235.2941176470588</v>
      </c>
      <c r="L66" s="152">
        <v>564.7058823529412</v>
      </c>
      <c r="M66" s="156">
        <v>421.6370213557839</v>
      </c>
      <c r="N66" s="156">
        <v>133.33333333333331</v>
      </c>
      <c r="O66" s="157">
        <v>74.66488919842006</v>
      </c>
    </row>
    <row r="67" spans="1:11" ht="12">
      <c r="A67" s="86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2.75">
      <c r="A68" s="83" t="s">
        <v>227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5" ht="12">
      <c r="A69" s="86" t="s">
        <v>206</v>
      </c>
      <c r="B69" s="87" t="s">
        <v>3</v>
      </c>
      <c r="C69" s="88"/>
      <c r="D69" s="88"/>
      <c r="E69" s="88"/>
      <c r="F69" s="84"/>
      <c r="G69" s="84"/>
      <c r="H69" s="84"/>
      <c r="I69" s="84"/>
      <c r="J69" s="84"/>
      <c r="K69" s="84"/>
      <c r="N69" s="167"/>
      <c r="O69" s="92"/>
    </row>
    <row r="70" spans="1:11" ht="12">
      <c r="A70" s="86" t="s">
        <v>208</v>
      </c>
      <c r="B70" s="90">
        <v>37483</v>
      </c>
      <c r="C70" s="91"/>
      <c r="D70" s="88"/>
      <c r="E70" s="88"/>
      <c r="F70" s="84"/>
      <c r="G70" s="84"/>
      <c r="H70" s="84"/>
      <c r="I70" s="84"/>
      <c r="J70" s="84"/>
      <c r="K70" s="84"/>
    </row>
    <row r="71" spans="2:12" ht="12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92"/>
    </row>
    <row r="72" spans="1:15" ht="12">
      <c r="A72" s="93" t="s">
        <v>1</v>
      </c>
      <c r="B72" s="94"/>
      <c r="C72" s="94"/>
      <c r="D72" s="94"/>
      <c r="E72" s="94"/>
      <c r="F72" s="94"/>
      <c r="G72" s="95" t="s">
        <v>228</v>
      </c>
      <c r="H72" s="94"/>
      <c r="I72" s="94"/>
      <c r="J72" s="94"/>
      <c r="K72" s="94"/>
      <c r="L72" s="96"/>
      <c r="M72" s="94"/>
      <c r="N72" s="94"/>
      <c r="O72" s="97"/>
    </row>
    <row r="73" spans="1:15" ht="12">
      <c r="A73" s="98" t="s">
        <v>210</v>
      </c>
      <c r="B73" s="99">
        <v>1</v>
      </c>
      <c r="C73" s="99">
        <v>2</v>
      </c>
      <c r="D73" s="99">
        <v>3</v>
      </c>
      <c r="E73" s="99">
        <v>4</v>
      </c>
      <c r="F73" s="99">
        <v>5</v>
      </c>
      <c r="G73" s="99">
        <v>6</v>
      </c>
      <c r="H73" s="99">
        <v>7</v>
      </c>
      <c r="I73" s="99">
        <v>8</v>
      </c>
      <c r="J73" s="99">
        <v>9</v>
      </c>
      <c r="K73" s="99">
        <v>10</v>
      </c>
      <c r="L73" s="168" t="s">
        <v>238</v>
      </c>
      <c r="M73" s="119" t="s">
        <v>12</v>
      </c>
      <c r="N73" s="119" t="s">
        <v>2</v>
      </c>
      <c r="O73" s="169" t="s">
        <v>211</v>
      </c>
    </row>
    <row r="74" spans="1:15" ht="12.75">
      <c r="A74" s="101" t="s">
        <v>13</v>
      </c>
      <c r="B74" s="170">
        <v>0</v>
      </c>
      <c r="C74" s="172">
        <v>7.529411764705882</v>
      </c>
      <c r="D74" s="173">
        <v>0.15294117647058822</v>
      </c>
      <c r="E74" s="170">
        <v>0</v>
      </c>
      <c r="F74" s="173">
        <v>0.5882352941176471</v>
      </c>
      <c r="G74" s="173">
        <v>0.16470588235294117</v>
      </c>
      <c r="H74" s="173">
        <v>0.11764705882352941</v>
      </c>
      <c r="I74" s="173">
        <v>0.23529411764705882</v>
      </c>
      <c r="J74" s="170">
        <v>0</v>
      </c>
      <c r="K74" s="170">
        <v>0</v>
      </c>
      <c r="L74" s="131">
        <v>0.8788235294117646</v>
      </c>
      <c r="M74" s="132">
        <v>2.3436552056954523</v>
      </c>
      <c r="N74" s="132">
        <v>0.7411288500108056</v>
      </c>
      <c r="O74" s="133">
        <v>266.6809805677556</v>
      </c>
    </row>
    <row r="75" spans="1:15" ht="12">
      <c r="A75" s="117" t="s">
        <v>212</v>
      </c>
      <c r="B75" s="118">
        <v>0</v>
      </c>
      <c r="C75" s="162">
        <v>7.529411764705882</v>
      </c>
      <c r="D75" s="160">
        <v>0.15294117647058822</v>
      </c>
      <c r="E75" s="119">
        <v>0</v>
      </c>
      <c r="F75" s="160">
        <v>0.5882352941176471</v>
      </c>
      <c r="G75" s="160">
        <v>0.16470588235294117</v>
      </c>
      <c r="H75" s="160">
        <v>0.11764705882352941</v>
      </c>
      <c r="I75" s="160">
        <v>0.23529411764705882</v>
      </c>
      <c r="J75" s="119">
        <v>0</v>
      </c>
      <c r="K75" s="119">
        <v>0</v>
      </c>
      <c r="L75" s="120">
        <v>0.8788235294117646</v>
      </c>
      <c r="M75" s="121">
        <v>2.3436552056954523</v>
      </c>
      <c r="N75" s="121">
        <v>0.7411288500108056</v>
      </c>
      <c r="O75" s="116">
        <v>266.6809805677556</v>
      </c>
    </row>
    <row r="76" spans="1:15" ht="12">
      <c r="A76" s="98" t="s">
        <v>220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122"/>
      <c r="M76" s="82"/>
      <c r="N76" s="82"/>
      <c r="O76" s="123"/>
    </row>
    <row r="77" spans="1:15" ht="12.75">
      <c r="A77" s="101" t="s">
        <v>17</v>
      </c>
      <c r="B77" s="140">
        <v>0</v>
      </c>
      <c r="C77" s="140">
        <v>0</v>
      </c>
      <c r="D77" s="140">
        <v>0</v>
      </c>
      <c r="E77" s="140">
        <v>0</v>
      </c>
      <c r="F77" s="163">
        <v>91.14117647058823</v>
      </c>
      <c r="G77" s="140">
        <v>0</v>
      </c>
      <c r="H77" s="140">
        <v>0</v>
      </c>
      <c r="I77" s="163">
        <v>67.05882352941175</v>
      </c>
      <c r="J77" s="140">
        <v>0</v>
      </c>
      <c r="K77" s="140">
        <v>0</v>
      </c>
      <c r="L77" s="131">
        <v>15.82</v>
      </c>
      <c r="M77" s="132">
        <v>33.831076873180926</v>
      </c>
      <c r="N77" s="132">
        <v>10.698325861549915</v>
      </c>
      <c r="O77" s="133">
        <v>213.85004344615</v>
      </c>
    </row>
    <row r="78" spans="1:15" ht="12">
      <c r="A78" s="117" t="s">
        <v>221</v>
      </c>
      <c r="B78" s="118">
        <v>0</v>
      </c>
      <c r="C78" s="119">
        <v>0</v>
      </c>
      <c r="D78" s="119">
        <v>0</v>
      </c>
      <c r="E78" s="119">
        <v>0</v>
      </c>
      <c r="F78" s="162">
        <v>91.14117647058823</v>
      </c>
      <c r="G78" s="119">
        <v>0</v>
      </c>
      <c r="H78" s="119">
        <v>0</v>
      </c>
      <c r="I78" s="162">
        <v>67.05882352941175</v>
      </c>
      <c r="J78" s="119">
        <v>0</v>
      </c>
      <c r="K78" s="119">
        <v>0</v>
      </c>
      <c r="L78" s="120">
        <v>15.82</v>
      </c>
      <c r="M78" s="121">
        <v>33.831076873180926</v>
      </c>
      <c r="N78" s="121">
        <v>10.698325861549915</v>
      </c>
      <c r="O78" s="116">
        <v>213.85004344615</v>
      </c>
    </row>
    <row r="79" spans="1:15" ht="12">
      <c r="A79" s="98" t="s">
        <v>222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2"/>
      <c r="M79" s="82"/>
      <c r="N79" s="82"/>
      <c r="O79" s="123"/>
    </row>
    <row r="80" spans="1:15" ht="12.75">
      <c r="A80" s="101" t="s">
        <v>19</v>
      </c>
      <c r="B80" s="158">
        <v>0.23529411764705882</v>
      </c>
      <c r="C80" s="163">
        <v>14.658823529411764</v>
      </c>
      <c r="D80" s="163">
        <v>9.423529411764706</v>
      </c>
      <c r="E80" s="163">
        <v>15.141176470588235</v>
      </c>
      <c r="F80" s="163">
        <v>42.23529411764705</v>
      </c>
      <c r="G80" s="163">
        <v>14.929411764705883</v>
      </c>
      <c r="H80" s="163">
        <v>23.705882352941178</v>
      </c>
      <c r="I80" s="140">
        <v>0</v>
      </c>
      <c r="J80" s="140">
        <v>0</v>
      </c>
      <c r="K80" s="163">
        <v>3.0588235294117645</v>
      </c>
      <c r="L80" s="104">
        <v>12.338823529411766</v>
      </c>
      <c r="M80" s="105">
        <v>13.28558787030489</v>
      </c>
      <c r="N80" s="105">
        <v>4.201271772446915</v>
      </c>
      <c r="O80" s="106">
        <v>107.67305196185313</v>
      </c>
    </row>
    <row r="81" spans="1:15" ht="12.75">
      <c r="A81" s="101" t="s">
        <v>20</v>
      </c>
      <c r="B81" s="140">
        <v>0</v>
      </c>
      <c r="C81" s="163">
        <v>3.4941176470588236</v>
      </c>
      <c r="D81" s="158">
        <v>0.12941176470588237</v>
      </c>
      <c r="E81" s="163">
        <v>4.482352941176471</v>
      </c>
      <c r="F81" s="163">
        <v>5.270588235294118</v>
      </c>
      <c r="G81" s="140">
        <v>0</v>
      </c>
      <c r="H81" s="140">
        <v>0</v>
      </c>
      <c r="I81" s="140">
        <v>0</v>
      </c>
      <c r="J81" s="163">
        <v>1.9529411764705882</v>
      </c>
      <c r="K81" s="163">
        <v>16.235294117647058</v>
      </c>
      <c r="L81" s="81">
        <v>3.156470588235294</v>
      </c>
      <c r="M81" s="82">
        <v>5.031698215126239</v>
      </c>
      <c r="N81" s="82">
        <v>1.5911626858402812</v>
      </c>
      <c r="O81" s="109">
        <v>159.4090004792137</v>
      </c>
    </row>
    <row r="82" spans="1:15" ht="12.75">
      <c r="A82" s="101" t="s">
        <v>21</v>
      </c>
      <c r="B82" s="140">
        <v>0</v>
      </c>
      <c r="C82" s="140">
        <v>0</v>
      </c>
      <c r="D82" s="140">
        <v>0</v>
      </c>
      <c r="E82" s="140">
        <v>0</v>
      </c>
      <c r="F82" s="158">
        <v>0.29411764705882354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14">
        <v>0.029411764705882353</v>
      </c>
      <c r="M82" s="115">
        <v>0.09300816647554058</v>
      </c>
      <c r="N82" s="115">
        <v>0.029411764705882356</v>
      </c>
      <c r="O82" s="116">
        <v>316.227766016838</v>
      </c>
    </row>
    <row r="83" spans="1:15" ht="12">
      <c r="A83" s="117" t="s">
        <v>223</v>
      </c>
      <c r="B83" s="159">
        <v>0.23529411764705882</v>
      </c>
      <c r="C83" s="162">
        <v>18.152941176470588</v>
      </c>
      <c r="D83" s="162">
        <v>9.552941176470588</v>
      </c>
      <c r="E83" s="162">
        <v>19.623529411764707</v>
      </c>
      <c r="F83" s="162">
        <v>47.8</v>
      </c>
      <c r="G83" s="162">
        <v>14.929411764705883</v>
      </c>
      <c r="H83" s="162">
        <v>23.705882352941178</v>
      </c>
      <c r="I83" s="119">
        <v>0</v>
      </c>
      <c r="J83" s="162">
        <v>1.9529411764705882</v>
      </c>
      <c r="K83" s="162">
        <v>19.294117647058822</v>
      </c>
      <c r="L83" s="120">
        <v>15.524705882352942</v>
      </c>
      <c r="M83" s="121">
        <v>14.304367824887109</v>
      </c>
      <c r="N83" s="121">
        <v>4.523438281547185</v>
      </c>
      <c r="O83" s="116">
        <v>92.13938050283451</v>
      </c>
    </row>
    <row r="84" spans="1:15" ht="12">
      <c r="A84" s="127" t="s">
        <v>230</v>
      </c>
      <c r="B84" s="120">
        <v>0.23529411764705882</v>
      </c>
      <c r="C84" s="174">
        <v>25.682352941176468</v>
      </c>
      <c r="D84" s="174">
        <v>9.705882352941176</v>
      </c>
      <c r="E84" s="174">
        <v>19.623529411764707</v>
      </c>
      <c r="F84" s="174">
        <v>139.52941176470588</v>
      </c>
      <c r="G84" s="174">
        <v>15.094117647058823</v>
      </c>
      <c r="H84" s="174">
        <v>23.823529411764707</v>
      </c>
      <c r="I84" s="174">
        <v>67.29411764705881</v>
      </c>
      <c r="J84" s="174">
        <v>1.9529411764705882</v>
      </c>
      <c r="K84" s="174">
        <v>19.294117647058822</v>
      </c>
      <c r="L84" s="131">
        <v>32.22352941176471</v>
      </c>
      <c r="M84" s="137">
        <v>42.063169572978964</v>
      </c>
      <c r="N84" s="137">
        <v>13.301542145650568</v>
      </c>
      <c r="O84" s="157">
        <v>130.53557552768206</v>
      </c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</sheetData>
  <printOptions horizontalCentered="1"/>
  <pageMargins left="0.7874015748031497" right="0.3937007874015748" top="0.7874015748031497" bottom="0.7874015748031497" header="0.5118110236220472" footer="0.5118110236220472"/>
  <pageSetup fitToHeight="1" fitToWidth="1" orientation="portrait" paperSize="9" scale="70"/>
  <headerFooter alignWithMargins="0">
    <oddHeader>&amp;C&amp;"Times,Fet"&amp;12Sydkustens Vattenvårdsförbund 2002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G39" sqref="G39"/>
    </sheetView>
  </sheetViews>
  <sheetFormatPr defaultColWidth="11.00390625" defaultRowHeight="12"/>
  <cols>
    <col min="6" max="6" width="13.875" style="0" customWidth="1"/>
    <col min="7" max="7" width="12.875" style="0" customWidth="1"/>
    <col min="8" max="8" width="12.50390625" style="0" customWidth="1"/>
    <col min="9" max="9" width="12.625" style="0" customWidth="1"/>
    <col min="16" max="16" width="35.00390625" style="0" customWidth="1"/>
  </cols>
  <sheetData>
    <row r="1" spans="1:16" ht="12.75">
      <c r="A1" s="1" t="s">
        <v>177</v>
      </c>
      <c r="B1" s="21"/>
      <c r="C1" s="21"/>
      <c r="E1" s="1" t="s">
        <v>84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1"/>
      <c r="B2" s="21"/>
      <c r="C2" s="21"/>
      <c r="D2" s="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21"/>
      <c r="B3" s="21"/>
      <c r="C3" s="21"/>
      <c r="D3" s="21"/>
      <c r="E3" s="21"/>
      <c r="F3" s="179" t="s">
        <v>85</v>
      </c>
      <c r="G3" s="237"/>
      <c r="H3" s="237"/>
      <c r="I3" s="238"/>
      <c r="J3" s="179" t="s">
        <v>86</v>
      </c>
      <c r="K3" s="237"/>
      <c r="L3" s="237"/>
      <c r="M3" s="238"/>
      <c r="N3" s="21"/>
      <c r="O3" s="21"/>
      <c r="P3" s="21"/>
    </row>
    <row r="4" spans="1:16" ht="12.75">
      <c r="A4" s="239" t="s">
        <v>87</v>
      </c>
      <c r="B4" s="240" t="s">
        <v>24</v>
      </c>
      <c r="C4" s="239" t="s">
        <v>46</v>
      </c>
      <c r="D4" s="240" t="s">
        <v>88</v>
      </c>
      <c r="E4" s="239" t="s">
        <v>89</v>
      </c>
      <c r="F4" s="241" t="s">
        <v>90</v>
      </c>
      <c r="G4" s="242" t="s">
        <v>91</v>
      </c>
      <c r="H4" s="242" t="s">
        <v>92</v>
      </c>
      <c r="I4" s="243" t="s">
        <v>93</v>
      </c>
      <c r="J4" s="241" t="s">
        <v>94</v>
      </c>
      <c r="K4" s="242" t="s">
        <v>95</v>
      </c>
      <c r="L4" s="242" t="s">
        <v>96</v>
      </c>
      <c r="M4" s="243" t="s">
        <v>97</v>
      </c>
      <c r="N4" s="240" t="s">
        <v>98</v>
      </c>
      <c r="O4" s="239" t="s">
        <v>99</v>
      </c>
      <c r="P4" s="48" t="s">
        <v>100</v>
      </c>
    </row>
    <row r="5" spans="1:16" ht="12.75">
      <c r="A5" s="244" t="s">
        <v>101</v>
      </c>
      <c r="B5" s="245">
        <v>37449</v>
      </c>
      <c r="C5" s="246" t="s">
        <v>22</v>
      </c>
      <c r="D5" s="247">
        <v>2</v>
      </c>
      <c r="E5" s="244">
        <v>1</v>
      </c>
      <c r="F5" s="53">
        <v>3.7</v>
      </c>
      <c r="G5" s="54"/>
      <c r="H5" s="248">
        <v>85.05</v>
      </c>
      <c r="I5" s="249">
        <v>88.75</v>
      </c>
      <c r="J5" s="250">
        <v>4.29170711955045</v>
      </c>
      <c r="K5" s="251"/>
      <c r="L5" s="248">
        <v>24.4804769152891</v>
      </c>
      <c r="M5" s="249">
        <v>27.5266915919803</v>
      </c>
      <c r="N5" s="247">
        <v>10</v>
      </c>
      <c r="O5" s="244">
        <v>10</v>
      </c>
      <c r="P5" s="252" t="s">
        <v>102</v>
      </c>
    </row>
    <row r="6" spans="1:16" ht="12.75">
      <c r="A6" s="253" t="s">
        <v>101</v>
      </c>
      <c r="B6" s="245">
        <v>37449</v>
      </c>
      <c r="C6" s="255" t="s">
        <v>22</v>
      </c>
      <c r="D6" s="256">
        <v>4</v>
      </c>
      <c r="E6" s="253">
        <v>1</v>
      </c>
      <c r="F6" s="58"/>
      <c r="G6" s="59"/>
      <c r="H6" s="177">
        <v>50.25</v>
      </c>
      <c r="I6" s="178">
        <v>50.25</v>
      </c>
      <c r="J6" s="257"/>
      <c r="K6" s="258"/>
      <c r="L6" s="177">
        <v>24.2718973300399</v>
      </c>
      <c r="M6" s="178">
        <v>24.2718973300399</v>
      </c>
      <c r="N6" s="256">
        <v>20</v>
      </c>
      <c r="O6" s="253">
        <v>20</v>
      </c>
      <c r="P6" s="259" t="s">
        <v>23</v>
      </c>
    </row>
    <row r="7" spans="1:16" ht="12.75">
      <c r="A7" s="253" t="s">
        <v>101</v>
      </c>
      <c r="B7" s="245">
        <v>37449</v>
      </c>
      <c r="C7" s="255" t="s">
        <v>22</v>
      </c>
      <c r="D7" s="256">
        <v>6</v>
      </c>
      <c r="E7" s="253">
        <v>1</v>
      </c>
      <c r="F7" s="58"/>
      <c r="G7" s="59"/>
      <c r="H7" s="177">
        <v>88.6</v>
      </c>
      <c r="I7" s="178">
        <v>88.6</v>
      </c>
      <c r="J7" s="257"/>
      <c r="K7" s="258"/>
      <c r="L7" s="177">
        <v>14.4011718273201</v>
      </c>
      <c r="M7" s="178">
        <v>14.4011718273201</v>
      </c>
      <c r="N7" s="256">
        <v>50</v>
      </c>
      <c r="O7" s="253">
        <v>15</v>
      </c>
      <c r="P7" s="259" t="s">
        <v>23</v>
      </c>
    </row>
    <row r="8" spans="1:16" ht="12.75">
      <c r="A8" s="253" t="s">
        <v>101</v>
      </c>
      <c r="B8" s="245">
        <v>37449</v>
      </c>
      <c r="C8" s="255" t="s">
        <v>11</v>
      </c>
      <c r="D8" s="256">
        <v>4</v>
      </c>
      <c r="E8" s="253">
        <v>1</v>
      </c>
      <c r="F8" s="58"/>
      <c r="G8" s="59"/>
      <c r="H8" s="177">
        <v>83.4</v>
      </c>
      <c r="I8" s="178">
        <v>83.4</v>
      </c>
      <c r="J8" s="257"/>
      <c r="K8" s="258"/>
      <c r="L8" s="177">
        <v>14.204532727267</v>
      </c>
      <c r="M8" s="178">
        <v>14.204532727267</v>
      </c>
      <c r="N8" s="256">
        <v>30</v>
      </c>
      <c r="O8" s="253">
        <v>15</v>
      </c>
      <c r="P8" s="259" t="s">
        <v>23</v>
      </c>
    </row>
    <row r="9" spans="1:16" ht="12.75">
      <c r="A9" s="253" t="s">
        <v>101</v>
      </c>
      <c r="B9" s="245">
        <v>37449</v>
      </c>
      <c r="C9" s="255" t="s">
        <v>11</v>
      </c>
      <c r="D9" s="256">
        <v>6</v>
      </c>
      <c r="E9" s="253">
        <v>1</v>
      </c>
      <c r="F9" s="58"/>
      <c r="G9" s="59"/>
      <c r="H9" s="177">
        <v>96.85</v>
      </c>
      <c r="I9" s="178">
        <v>96.85</v>
      </c>
      <c r="J9" s="257"/>
      <c r="K9" s="258"/>
      <c r="L9" s="177">
        <v>25.8575424199594</v>
      </c>
      <c r="M9" s="178">
        <v>25.8575424199594</v>
      </c>
      <c r="N9" s="256">
        <v>50</v>
      </c>
      <c r="O9" s="253">
        <v>15</v>
      </c>
      <c r="P9" s="259" t="s">
        <v>23</v>
      </c>
    </row>
    <row r="10" spans="1:16" ht="12.75">
      <c r="A10" s="253" t="s">
        <v>101</v>
      </c>
      <c r="B10" s="254">
        <v>37477</v>
      </c>
      <c r="C10" s="255" t="s">
        <v>22</v>
      </c>
      <c r="D10" s="256">
        <v>4</v>
      </c>
      <c r="E10" s="253">
        <v>2</v>
      </c>
      <c r="F10" s="58"/>
      <c r="G10" s="59"/>
      <c r="H10" s="177">
        <v>72.25</v>
      </c>
      <c r="I10" s="178">
        <v>72.25</v>
      </c>
      <c r="J10" s="257"/>
      <c r="K10" s="258"/>
      <c r="L10" s="177">
        <v>20.0007812347418</v>
      </c>
      <c r="M10" s="178">
        <v>20.0007812347418</v>
      </c>
      <c r="N10" s="256">
        <v>20</v>
      </c>
      <c r="O10" s="253">
        <v>10</v>
      </c>
      <c r="P10" s="259" t="s">
        <v>23</v>
      </c>
    </row>
    <row r="11" spans="1:16" ht="12.75">
      <c r="A11" s="253" t="s">
        <v>101</v>
      </c>
      <c r="B11" s="254">
        <v>37477</v>
      </c>
      <c r="C11" s="255" t="s">
        <v>22</v>
      </c>
      <c r="D11" s="256">
        <v>6</v>
      </c>
      <c r="E11" s="253">
        <v>2</v>
      </c>
      <c r="F11" s="58"/>
      <c r="G11" s="59"/>
      <c r="H11" s="177">
        <v>74.4</v>
      </c>
      <c r="I11" s="178">
        <v>74.4</v>
      </c>
      <c r="J11" s="257"/>
      <c r="K11" s="258"/>
      <c r="L11" s="177">
        <v>11.9092925902423</v>
      </c>
      <c r="M11" s="178">
        <v>11.9092925902423</v>
      </c>
      <c r="N11" s="256">
        <v>70</v>
      </c>
      <c r="O11" s="253">
        <v>20</v>
      </c>
      <c r="P11" s="259" t="s">
        <v>23</v>
      </c>
    </row>
    <row r="12" spans="1:16" ht="12.75">
      <c r="A12" s="253" t="s">
        <v>101</v>
      </c>
      <c r="B12" s="254">
        <v>37468</v>
      </c>
      <c r="C12" s="255" t="s">
        <v>11</v>
      </c>
      <c r="D12" s="256">
        <v>4</v>
      </c>
      <c r="E12" s="253">
        <v>2</v>
      </c>
      <c r="F12" s="58"/>
      <c r="G12" s="59"/>
      <c r="H12" s="177">
        <v>72.6</v>
      </c>
      <c r="I12" s="178">
        <v>72.6</v>
      </c>
      <c r="J12" s="257"/>
      <c r="K12" s="258"/>
      <c r="L12" s="177">
        <v>20.5248325206322</v>
      </c>
      <c r="M12" s="178">
        <v>20.5248325206322</v>
      </c>
      <c r="N12" s="256">
        <v>10</v>
      </c>
      <c r="O12" s="253">
        <v>10</v>
      </c>
      <c r="P12" s="259" t="s">
        <v>23</v>
      </c>
    </row>
    <row r="13" spans="1:16" ht="12.75">
      <c r="A13" s="253" t="s">
        <v>101</v>
      </c>
      <c r="B13" s="254">
        <v>37468</v>
      </c>
      <c r="C13" s="255" t="s">
        <v>11</v>
      </c>
      <c r="D13" s="256">
        <v>6</v>
      </c>
      <c r="E13" s="253">
        <v>2</v>
      </c>
      <c r="F13" s="58"/>
      <c r="G13" s="59"/>
      <c r="H13" s="177">
        <v>76.65</v>
      </c>
      <c r="I13" s="178">
        <v>76.65</v>
      </c>
      <c r="J13" s="257"/>
      <c r="K13" s="258"/>
      <c r="L13" s="177">
        <v>8.38637287508731</v>
      </c>
      <c r="M13" s="178">
        <v>8.38637287508731</v>
      </c>
      <c r="N13" s="256">
        <v>20</v>
      </c>
      <c r="O13" s="253">
        <v>10</v>
      </c>
      <c r="P13" s="259" t="s">
        <v>23</v>
      </c>
    </row>
    <row r="14" spans="1:16" ht="12.75">
      <c r="A14" s="253" t="s">
        <v>101</v>
      </c>
      <c r="B14" s="254">
        <v>37490</v>
      </c>
      <c r="C14" s="255" t="s">
        <v>22</v>
      </c>
      <c r="D14" s="256">
        <v>4</v>
      </c>
      <c r="E14" s="253">
        <v>3</v>
      </c>
      <c r="F14" s="58"/>
      <c r="G14" s="59"/>
      <c r="H14" s="177">
        <v>124.05</v>
      </c>
      <c r="I14" s="178">
        <v>124.05</v>
      </c>
      <c r="J14" s="257"/>
      <c r="K14" s="258"/>
      <c r="L14" s="177">
        <v>23.1370914334538</v>
      </c>
      <c r="M14" s="178">
        <v>23.1370914334538</v>
      </c>
      <c r="N14" s="256">
        <v>10</v>
      </c>
      <c r="O14" s="253">
        <v>10</v>
      </c>
      <c r="P14" s="259" t="s">
        <v>23</v>
      </c>
    </row>
    <row r="15" spans="1:16" ht="12.75">
      <c r="A15" s="253" t="s">
        <v>101</v>
      </c>
      <c r="B15" s="254">
        <v>37490</v>
      </c>
      <c r="C15" s="255" t="s">
        <v>22</v>
      </c>
      <c r="D15" s="256">
        <v>6</v>
      </c>
      <c r="E15" s="253">
        <v>3</v>
      </c>
      <c r="F15" s="58"/>
      <c r="G15" s="59"/>
      <c r="H15" s="177">
        <v>114.45</v>
      </c>
      <c r="I15" s="178">
        <v>114.45</v>
      </c>
      <c r="J15" s="257"/>
      <c r="K15" s="258"/>
      <c r="L15" s="177">
        <v>25.7890480630829</v>
      </c>
      <c r="M15" s="178">
        <v>25.7890480630829</v>
      </c>
      <c r="N15" s="256">
        <v>10</v>
      </c>
      <c r="O15" s="253">
        <v>10</v>
      </c>
      <c r="P15" s="259" t="s">
        <v>23</v>
      </c>
    </row>
    <row r="16" spans="1:16" ht="12.75">
      <c r="A16" s="253" t="s">
        <v>101</v>
      </c>
      <c r="B16" s="254">
        <v>37490</v>
      </c>
      <c r="C16" s="255" t="s">
        <v>11</v>
      </c>
      <c r="D16" s="256">
        <v>4</v>
      </c>
      <c r="E16" s="253">
        <v>3</v>
      </c>
      <c r="F16" s="58"/>
      <c r="G16" s="59"/>
      <c r="H16" s="177">
        <v>103.35</v>
      </c>
      <c r="I16" s="178">
        <v>103.35</v>
      </c>
      <c r="J16" s="257"/>
      <c r="K16" s="258"/>
      <c r="L16" s="177">
        <v>7.46993975879319</v>
      </c>
      <c r="M16" s="178">
        <v>7.46993975879319</v>
      </c>
      <c r="N16" s="256">
        <v>30</v>
      </c>
      <c r="O16" s="253">
        <v>20</v>
      </c>
      <c r="P16" s="259" t="s">
        <v>23</v>
      </c>
    </row>
    <row r="17" spans="1:16" ht="12.75">
      <c r="A17" s="253" t="s">
        <v>101</v>
      </c>
      <c r="B17" s="254">
        <v>37490</v>
      </c>
      <c r="C17" s="255" t="s">
        <v>11</v>
      </c>
      <c r="D17" s="256">
        <v>6</v>
      </c>
      <c r="E17" s="253">
        <v>3</v>
      </c>
      <c r="F17" s="58"/>
      <c r="G17" s="59"/>
      <c r="H17" s="177">
        <v>129.35</v>
      </c>
      <c r="I17" s="178">
        <v>129.35</v>
      </c>
      <c r="J17" s="257"/>
      <c r="K17" s="258"/>
      <c r="L17" s="177">
        <v>24.2697084860943</v>
      </c>
      <c r="M17" s="178">
        <v>24.2697084860943</v>
      </c>
      <c r="N17" s="256">
        <v>25</v>
      </c>
      <c r="O17" s="253">
        <v>15</v>
      </c>
      <c r="P17" s="259" t="s">
        <v>23</v>
      </c>
    </row>
    <row r="18" spans="1:16" ht="12.75">
      <c r="A18" s="253" t="s">
        <v>101</v>
      </c>
      <c r="B18" s="254">
        <v>37511</v>
      </c>
      <c r="C18" s="255" t="s">
        <v>22</v>
      </c>
      <c r="D18" s="256">
        <v>4</v>
      </c>
      <c r="E18" s="253">
        <v>4</v>
      </c>
      <c r="F18" s="58"/>
      <c r="G18" s="59"/>
      <c r="H18" s="177">
        <v>114.5</v>
      </c>
      <c r="I18" s="178">
        <v>114.5</v>
      </c>
      <c r="J18" s="257"/>
      <c r="K18" s="258"/>
      <c r="L18" s="177">
        <v>20.1587450006195</v>
      </c>
      <c r="M18" s="178">
        <v>20.1587450006195</v>
      </c>
      <c r="N18" s="256">
        <v>20</v>
      </c>
      <c r="O18" s="253">
        <v>15</v>
      </c>
      <c r="P18" s="259" t="s">
        <v>23</v>
      </c>
    </row>
    <row r="19" spans="1:16" ht="12.75">
      <c r="A19" s="253" t="s">
        <v>101</v>
      </c>
      <c r="B19" s="254">
        <v>37511</v>
      </c>
      <c r="C19" s="255" t="s">
        <v>22</v>
      </c>
      <c r="D19" s="256">
        <v>6</v>
      </c>
      <c r="E19" s="253">
        <v>4</v>
      </c>
      <c r="F19" s="58"/>
      <c r="G19" s="59"/>
      <c r="H19" s="177">
        <v>257.5</v>
      </c>
      <c r="I19" s="178">
        <v>257.5</v>
      </c>
      <c r="J19" s="257"/>
      <c r="K19" s="258"/>
      <c r="L19" s="177">
        <v>31.4284902596354</v>
      </c>
      <c r="M19" s="178">
        <v>31.4284902596354</v>
      </c>
      <c r="N19" s="256">
        <v>60</v>
      </c>
      <c r="O19" s="253">
        <v>20</v>
      </c>
      <c r="P19" s="259" t="s">
        <v>23</v>
      </c>
    </row>
    <row r="20" spans="1:16" ht="12.75">
      <c r="A20" s="253" t="s">
        <v>101</v>
      </c>
      <c r="B20" s="254">
        <v>37511</v>
      </c>
      <c r="C20" s="255" t="s">
        <v>11</v>
      </c>
      <c r="D20" s="256">
        <v>4</v>
      </c>
      <c r="E20" s="253">
        <v>4</v>
      </c>
      <c r="F20" s="58"/>
      <c r="G20" s="59"/>
      <c r="H20" s="177">
        <v>112.35</v>
      </c>
      <c r="I20" s="178">
        <v>112.35</v>
      </c>
      <c r="J20" s="257"/>
      <c r="K20" s="258"/>
      <c r="L20" s="177">
        <v>14.2023325549009</v>
      </c>
      <c r="M20" s="178">
        <v>14.2023325549009</v>
      </c>
      <c r="N20" s="256">
        <v>50</v>
      </c>
      <c r="O20" s="253">
        <v>15</v>
      </c>
      <c r="P20" s="259" t="s">
        <v>23</v>
      </c>
    </row>
    <row r="21" spans="1:16" ht="12.75">
      <c r="A21" s="260" t="s">
        <v>101</v>
      </c>
      <c r="B21" s="254">
        <v>37511</v>
      </c>
      <c r="C21" s="261" t="s">
        <v>11</v>
      </c>
      <c r="D21" s="262">
        <v>6</v>
      </c>
      <c r="E21" s="260">
        <v>4</v>
      </c>
      <c r="F21" s="61"/>
      <c r="G21" s="62"/>
      <c r="H21" s="263">
        <v>115.75</v>
      </c>
      <c r="I21" s="264">
        <v>115.75</v>
      </c>
      <c r="J21" s="265"/>
      <c r="K21" s="266"/>
      <c r="L21" s="263">
        <v>19.9632474813092</v>
      </c>
      <c r="M21" s="264">
        <v>19.9632474813092</v>
      </c>
      <c r="N21" s="262">
        <v>40</v>
      </c>
      <c r="O21" s="260">
        <v>15</v>
      </c>
      <c r="P21" s="267" t="s">
        <v>23</v>
      </c>
    </row>
  </sheetData>
  <mergeCells count="2">
    <mergeCell ref="F3:I3"/>
    <mergeCell ref="J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Jonas</cp:lastModifiedBy>
  <dcterms:created xsi:type="dcterms:W3CDTF">2002-04-22T12:01:25Z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